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atc.gov\dfs\PTSdata\RDA\1RDA RPTTF Distributions\FY24-25 RPTTF Distribution JUN 2025 - ROPS 25-26A\1.0 Reporting\DOF Report after IVDA Adjustments\"/>
    </mc:Choice>
  </mc:AlternateContent>
  <xr:revisionPtr revIDLastSave="0" documentId="13_ncr:1_{F7355BB6-1808-4890-8C01-350748C3F9C1}" xr6:coauthVersionLast="47" xr6:coauthVersionMax="47" xr10:uidLastSave="{00000000-0000-0000-0000-000000000000}"/>
  <bookViews>
    <workbookView xWindow="28680" yWindow="-120" windowWidth="29040" windowHeight="15720" xr2:uid="{F09C9320-B695-44A4-9CD4-5300BCD7B817}"/>
  </bookViews>
  <sheets>
    <sheet name="ROPS 25-26A Lead Sheet ATE" sheetId="1" r:id="rId1"/>
  </sheets>
  <definedNames>
    <definedName name="_xlnm.Print_Area" localSheetId="0">'ROPS 25-26A Lead Sheet ATE'!$A$1:$AE$436</definedName>
    <definedName name="_xlnm.Print_Titles" localSheetId="0">'ROPS 25-26A Lead Sheet ATE'!$A:$D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6" i="1" l="1"/>
  <c r="AD286" i="1"/>
  <c r="AC286" i="1"/>
  <c r="AB286" i="1"/>
  <c r="AA286" i="1"/>
  <c r="Z286" i="1"/>
  <c r="Y286" i="1"/>
  <c r="X286" i="1"/>
  <c r="W286" i="1"/>
  <c r="V286" i="1"/>
  <c r="U286" i="1"/>
  <c r="T286" i="1"/>
  <c r="S286" i="1"/>
  <c r="R286" i="1"/>
  <c r="Q286" i="1"/>
  <c r="P286" i="1"/>
  <c r="O286" i="1"/>
  <c r="N286" i="1"/>
  <c r="M286" i="1"/>
  <c r="L286" i="1"/>
  <c r="K286" i="1"/>
  <c r="J286" i="1"/>
  <c r="I286" i="1"/>
  <c r="H286" i="1"/>
  <c r="G286" i="1"/>
  <c r="F286" i="1"/>
  <c r="AD245" i="1"/>
  <c r="Y245" i="1"/>
  <c r="W245" i="1"/>
  <c r="V245" i="1"/>
  <c r="S245" i="1"/>
  <c r="O245" i="1"/>
  <c r="F245" i="1"/>
  <c r="E244" i="1"/>
  <c r="X245" i="1"/>
  <c r="R245" i="1"/>
  <c r="Q245" i="1"/>
  <c r="E243" i="1"/>
  <c r="AE245" i="1"/>
  <c r="AC245" i="1"/>
  <c r="AB245" i="1"/>
  <c r="AA245" i="1"/>
  <c r="U245" i="1"/>
  <c r="T245" i="1"/>
  <c r="N245" i="1"/>
  <c r="M245" i="1"/>
  <c r="L245" i="1"/>
  <c r="I245" i="1"/>
  <c r="G245" i="1"/>
  <c r="AD240" i="1"/>
  <c r="X240" i="1"/>
  <c r="U240" i="1"/>
  <c r="T240" i="1"/>
  <c r="AE240" i="1"/>
  <c r="W240" i="1"/>
  <c r="E238" i="1"/>
  <c r="AB240" i="1"/>
  <c r="AA240" i="1"/>
  <c r="Z240" i="1"/>
  <c r="Y240" i="1"/>
  <c r="S240" i="1"/>
  <c r="R240" i="1"/>
  <c r="P240" i="1"/>
  <c r="L240" i="1"/>
  <c r="K240" i="1"/>
  <c r="J240" i="1"/>
  <c r="I240" i="1"/>
  <c r="AD22" i="1"/>
  <c r="Z22" i="1"/>
  <c r="S22" i="1"/>
  <c r="Q22" i="1"/>
  <c r="N22" i="1"/>
  <c r="E21" i="1"/>
  <c r="AE22" i="1"/>
  <c r="AC22" i="1"/>
  <c r="P22" i="1"/>
  <c r="M22" i="1"/>
  <c r="AA22" i="1"/>
  <c r="W22" i="1"/>
  <c r="J22" i="1"/>
  <c r="E19" i="1"/>
  <c r="U22" i="1"/>
  <c r="T22" i="1"/>
  <c r="R22" i="1"/>
  <c r="O22" i="1"/>
  <c r="K22" i="1"/>
  <c r="G22" i="1"/>
  <c r="AB14" i="1"/>
  <c r="AB15" i="1" s="1"/>
  <c r="X14" i="1"/>
  <c r="X15" i="1" s="1"/>
  <c r="W14" i="1"/>
  <c r="W15" i="1" s="1"/>
  <c r="R14" i="1"/>
  <c r="R15" i="1" s="1"/>
  <c r="L14" i="1"/>
  <c r="L15" i="1" s="1"/>
  <c r="H14" i="1"/>
  <c r="H15" i="1" s="1"/>
  <c r="G14" i="1"/>
  <c r="G15" i="1" s="1"/>
  <c r="E13" i="1"/>
  <c r="E12" i="1"/>
  <c r="E11" i="1"/>
  <c r="P14" i="1"/>
  <c r="P15" i="1" s="1"/>
  <c r="E10" i="1"/>
  <c r="AE14" i="1"/>
  <c r="AE15" i="1" s="1"/>
  <c r="AD14" i="1"/>
  <c r="AD15" i="1" s="1"/>
  <c r="AC14" i="1"/>
  <c r="AC15" i="1" s="1"/>
  <c r="AA14" i="1"/>
  <c r="AA15" i="1" s="1"/>
  <c r="Z14" i="1"/>
  <c r="Z15" i="1" s="1"/>
  <c r="Y14" i="1"/>
  <c r="Y15" i="1" s="1"/>
  <c r="V14" i="1"/>
  <c r="V15" i="1" s="1"/>
  <c r="U14" i="1"/>
  <c r="U15" i="1" s="1"/>
  <c r="T14" i="1"/>
  <c r="T15" i="1" s="1"/>
  <c r="S14" i="1"/>
  <c r="S15" i="1" s="1"/>
  <c r="Q14" i="1"/>
  <c r="Q15" i="1" s="1"/>
  <c r="O14" i="1"/>
  <c r="O15" i="1" s="1"/>
  <c r="N14" i="1"/>
  <c r="N15" i="1" s="1"/>
  <c r="M14" i="1"/>
  <c r="M15" i="1" s="1"/>
  <c r="K14" i="1"/>
  <c r="K15" i="1" s="1"/>
  <c r="J14" i="1"/>
  <c r="J15" i="1" s="1"/>
  <c r="I14" i="1"/>
  <c r="I15" i="1" s="1"/>
  <c r="F14" i="1"/>
  <c r="J112" i="1" l="1"/>
  <c r="E127" i="1"/>
  <c r="S46" i="1"/>
  <c r="M112" i="1"/>
  <c r="E62" i="1"/>
  <c r="I112" i="1"/>
  <c r="L112" i="1"/>
  <c r="S112" i="1"/>
  <c r="X46" i="1"/>
  <c r="V112" i="1"/>
  <c r="P46" i="1"/>
  <c r="E38" i="1"/>
  <c r="W112" i="1"/>
  <c r="E53" i="1"/>
  <c r="Q46" i="1"/>
  <c r="E54" i="1"/>
  <c r="T46" i="1"/>
  <c r="AA46" i="1"/>
  <c r="AB46" i="1"/>
  <c r="E35" i="1"/>
  <c r="K48" i="1"/>
  <c r="Y112" i="1"/>
  <c r="AE48" i="1"/>
  <c r="AD46" i="1"/>
  <c r="N48" i="1"/>
  <c r="Z112" i="1"/>
  <c r="AE46" i="1"/>
  <c r="E34" i="1"/>
  <c r="O48" i="1"/>
  <c r="AB112" i="1"/>
  <c r="E33" i="1"/>
  <c r="Q48" i="1"/>
  <c r="AC112" i="1"/>
  <c r="E57" i="1"/>
  <c r="E82" i="1"/>
  <c r="R48" i="1"/>
  <c r="K46" i="1"/>
  <c r="T48" i="1"/>
  <c r="R46" i="1"/>
  <c r="L46" i="1"/>
  <c r="E26" i="1"/>
  <c r="E32" i="1"/>
  <c r="U48" i="1"/>
  <c r="E37" i="1"/>
  <c r="N46" i="1"/>
  <c r="E27" i="1"/>
  <c r="E39" i="1"/>
  <c r="AA48" i="1"/>
  <c r="F112" i="1"/>
  <c r="E50" i="1"/>
  <c r="H46" i="1"/>
  <c r="O46" i="1"/>
  <c r="AD48" i="1"/>
  <c r="G112" i="1"/>
  <c r="M46" i="1"/>
  <c r="AC46" i="1"/>
  <c r="E28" i="1"/>
  <c r="E44" i="1"/>
  <c r="P48" i="1"/>
  <c r="H112" i="1"/>
  <c r="X112" i="1"/>
  <c r="E60" i="1"/>
  <c r="E118" i="1"/>
  <c r="E43" i="1"/>
  <c r="S48" i="1"/>
  <c r="K112" i="1"/>
  <c r="AA112" i="1"/>
  <c r="E74" i="1"/>
  <c r="E111" i="1"/>
  <c r="E42" i="1"/>
  <c r="E47" i="1"/>
  <c r="E48" i="1" s="1"/>
  <c r="F48" i="1"/>
  <c r="V48" i="1"/>
  <c r="N112" i="1"/>
  <c r="AD112" i="1"/>
  <c r="E52" i="1"/>
  <c r="E56" i="1"/>
  <c r="E59" i="1"/>
  <c r="E70" i="1"/>
  <c r="N139" i="1"/>
  <c r="E115" i="1"/>
  <c r="E31" i="1"/>
  <c r="G48" i="1"/>
  <c r="W48" i="1"/>
  <c r="O112" i="1"/>
  <c r="AE112" i="1"/>
  <c r="E103" i="1"/>
  <c r="O139" i="1"/>
  <c r="U46" i="1"/>
  <c r="E36" i="1"/>
  <c r="H48" i="1"/>
  <c r="X48" i="1"/>
  <c r="P112" i="1"/>
  <c r="Q139" i="1"/>
  <c r="F46" i="1"/>
  <c r="E25" i="1"/>
  <c r="V46" i="1"/>
  <c r="E41" i="1"/>
  <c r="I48" i="1"/>
  <c r="Y48" i="1"/>
  <c r="Q112" i="1"/>
  <c r="E66" i="1"/>
  <c r="R139" i="1"/>
  <c r="G46" i="1"/>
  <c r="W46" i="1"/>
  <c r="E30" i="1"/>
  <c r="J48" i="1"/>
  <c r="Z48" i="1"/>
  <c r="R112" i="1"/>
  <c r="E51" i="1"/>
  <c r="E55" i="1"/>
  <c r="E78" i="1"/>
  <c r="U139" i="1"/>
  <c r="E94" i="1"/>
  <c r="E97" i="1"/>
  <c r="AB139" i="1"/>
  <c r="I46" i="1"/>
  <c r="Y46" i="1"/>
  <c r="E40" i="1"/>
  <c r="L48" i="1"/>
  <c r="AB48" i="1"/>
  <c r="T112" i="1"/>
  <c r="E58" i="1"/>
  <c r="E64" i="1"/>
  <c r="E90" i="1"/>
  <c r="J46" i="1"/>
  <c r="Z46" i="1"/>
  <c r="E29" i="1"/>
  <c r="E45" i="1"/>
  <c r="M48" i="1"/>
  <c r="AC48" i="1"/>
  <c r="U112" i="1"/>
  <c r="E86" i="1"/>
  <c r="E102" i="1"/>
  <c r="E114" i="1"/>
  <c r="E170" i="1"/>
  <c r="E61" i="1"/>
  <c r="E65" i="1"/>
  <c r="E69" i="1"/>
  <c r="E73" i="1"/>
  <c r="E77" i="1"/>
  <c r="E81" i="1"/>
  <c r="E85" i="1"/>
  <c r="E89" i="1"/>
  <c r="E93" i="1"/>
  <c r="P139" i="1"/>
  <c r="E126" i="1"/>
  <c r="E264" i="1"/>
  <c r="E134" i="1"/>
  <c r="I166" i="1"/>
  <c r="E146" i="1"/>
  <c r="E155" i="1"/>
  <c r="E171" i="1"/>
  <c r="S139" i="1"/>
  <c r="E122" i="1"/>
  <c r="N166" i="1"/>
  <c r="E68" i="1"/>
  <c r="E72" i="1"/>
  <c r="E76" i="1"/>
  <c r="E80" i="1"/>
  <c r="E84" i="1"/>
  <c r="E88" i="1"/>
  <c r="E92" i="1"/>
  <c r="E96" i="1"/>
  <c r="E100" i="1"/>
  <c r="T139" i="1"/>
  <c r="E132" i="1"/>
  <c r="E133" i="1"/>
  <c r="O166" i="1"/>
  <c r="E201" i="1"/>
  <c r="E123" i="1"/>
  <c r="E130" i="1"/>
  <c r="P166" i="1"/>
  <c r="E158" i="1"/>
  <c r="E172" i="1"/>
  <c r="E106" i="1"/>
  <c r="W139" i="1"/>
  <c r="E119" i="1"/>
  <c r="Q166" i="1"/>
  <c r="E98" i="1"/>
  <c r="X139" i="1"/>
  <c r="E129" i="1"/>
  <c r="E138" i="1"/>
  <c r="R166" i="1"/>
  <c r="Q186" i="1"/>
  <c r="E63" i="1"/>
  <c r="E67" i="1"/>
  <c r="E71" i="1"/>
  <c r="E75" i="1"/>
  <c r="E79" i="1"/>
  <c r="E83" i="1"/>
  <c r="E87" i="1"/>
  <c r="E91" i="1"/>
  <c r="E95" i="1"/>
  <c r="AA139" i="1"/>
  <c r="S166" i="1"/>
  <c r="E145" i="1"/>
  <c r="R186" i="1"/>
  <c r="T166" i="1"/>
  <c r="E152" i="1"/>
  <c r="E107" i="1"/>
  <c r="E110" i="1"/>
  <c r="G139" i="1"/>
  <c r="AD139" i="1"/>
  <c r="AC166" i="1"/>
  <c r="J173" i="1"/>
  <c r="S179" i="1"/>
  <c r="H139" i="1"/>
  <c r="AE139" i="1"/>
  <c r="E137" i="1"/>
  <c r="K173" i="1"/>
  <c r="T179" i="1"/>
  <c r="E207" i="1"/>
  <c r="K139" i="1"/>
  <c r="E99" i="1"/>
  <c r="L139" i="1"/>
  <c r="E141" i="1"/>
  <c r="L173" i="1"/>
  <c r="U179" i="1"/>
  <c r="T186" i="1"/>
  <c r="M173" i="1"/>
  <c r="V179" i="1"/>
  <c r="U186" i="1"/>
  <c r="E144" i="1"/>
  <c r="E149" i="1"/>
  <c r="E159" i="1"/>
  <c r="E163" i="1"/>
  <c r="N173" i="1"/>
  <c r="X179" i="1"/>
  <c r="AD186" i="1"/>
  <c r="K192" i="1"/>
  <c r="O173" i="1"/>
  <c r="Y179" i="1"/>
  <c r="E185" i="1"/>
  <c r="M192" i="1"/>
  <c r="E215" i="1"/>
  <c r="E101" i="1"/>
  <c r="E105" i="1"/>
  <c r="E109" i="1"/>
  <c r="F139" i="1"/>
  <c r="E113" i="1"/>
  <c r="V139" i="1"/>
  <c r="E117" i="1"/>
  <c r="E121" i="1"/>
  <c r="E125" i="1"/>
  <c r="V166" i="1"/>
  <c r="E142" i="1"/>
  <c r="E156" i="1"/>
  <c r="S173" i="1"/>
  <c r="E182" i="1"/>
  <c r="N192" i="1"/>
  <c r="H231" i="1"/>
  <c r="E131" i="1"/>
  <c r="E135" i="1"/>
  <c r="X166" i="1"/>
  <c r="U173" i="1"/>
  <c r="E175" i="1"/>
  <c r="Q192" i="1"/>
  <c r="Z231" i="1"/>
  <c r="Y166" i="1"/>
  <c r="E147" i="1"/>
  <c r="E150" i="1"/>
  <c r="E153" i="1"/>
  <c r="V173" i="1"/>
  <c r="R192" i="1"/>
  <c r="E217" i="1"/>
  <c r="I139" i="1"/>
  <c r="Y139" i="1"/>
  <c r="E140" i="1"/>
  <c r="F166" i="1"/>
  <c r="Z166" i="1"/>
  <c r="E160" i="1"/>
  <c r="X173" i="1"/>
  <c r="AD192" i="1"/>
  <c r="E104" i="1"/>
  <c r="E108" i="1"/>
  <c r="J139" i="1"/>
  <c r="Z139" i="1"/>
  <c r="E116" i="1"/>
  <c r="E120" i="1"/>
  <c r="E124" i="1"/>
  <c r="E128" i="1"/>
  <c r="H166" i="1"/>
  <c r="AB166" i="1"/>
  <c r="Z173" i="1"/>
  <c r="E161" i="1"/>
  <c r="AA173" i="1"/>
  <c r="E188" i="1"/>
  <c r="J166" i="1"/>
  <c r="AD166" i="1"/>
  <c r="E154" i="1"/>
  <c r="E157" i="1"/>
  <c r="AB173" i="1"/>
  <c r="F179" i="1"/>
  <c r="E174" i="1"/>
  <c r="M139" i="1"/>
  <c r="AC139" i="1"/>
  <c r="L166" i="1"/>
  <c r="AE166" i="1"/>
  <c r="E143" i="1"/>
  <c r="E151" i="1"/>
  <c r="AC173" i="1"/>
  <c r="M179" i="1"/>
  <c r="E136" i="1"/>
  <c r="M166" i="1"/>
  <c r="E148" i="1"/>
  <c r="E168" i="1"/>
  <c r="F173" i="1"/>
  <c r="AD173" i="1"/>
  <c r="P179" i="1"/>
  <c r="L186" i="1"/>
  <c r="E162" i="1"/>
  <c r="I173" i="1"/>
  <c r="AE173" i="1"/>
  <c r="R179" i="1"/>
  <c r="P186" i="1"/>
  <c r="E195" i="1"/>
  <c r="S186" i="1"/>
  <c r="P192" i="1"/>
  <c r="AA284" i="1"/>
  <c r="E190" i="1"/>
  <c r="J231" i="1"/>
  <c r="P173" i="1"/>
  <c r="H179" i="1"/>
  <c r="Z179" i="1"/>
  <c r="E176" i="1"/>
  <c r="V186" i="1"/>
  <c r="S192" i="1"/>
  <c r="L231" i="1"/>
  <c r="Q173" i="1"/>
  <c r="E169" i="1"/>
  <c r="I179" i="1"/>
  <c r="AA179" i="1"/>
  <c r="E178" i="1"/>
  <c r="X186" i="1"/>
  <c r="T192" i="1"/>
  <c r="M231" i="1"/>
  <c r="U166" i="1"/>
  <c r="E165" i="1"/>
  <c r="R173" i="1"/>
  <c r="J179" i="1"/>
  <c r="AB179" i="1"/>
  <c r="F186" i="1"/>
  <c r="E181" i="1"/>
  <c r="Y186" i="1"/>
  <c r="E183" i="1"/>
  <c r="U192" i="1"/>
  <c r="Q231" i="1"/>
  <c r="K179" i="1"/>
  <c r="AC179" i="1"/>
  <c r="H186" i="1"/>
  <c r="Z186" i="1"/>
  <c r="Y192" i="1"/>
  <c r="R231" i="1"/>
  <c r="G166" i="1"/>
  <c r="W166" i="1"/>
  <c r="T173" i="1"/>
  <c r="L179" i="1"/>
  <c r="AD179" i="1"/>
  <c r="I186" i="1"/>
  <c r="AA186" i="1"/>
  <c r="Z192" i="1"/>
  <c r="S231" i="1"/>
  <c r="J186" i="1"/>
  <c r="AB186" i="1"/>
  <c r="AA192" i="1"/>
  <c r="U231" i="1"/>
  <c r="E199" i="1"/>
  <c r="E206" i="1"/>
  <c r="N179" i="1"/>
  <c r="K186" i="1"/>
  <c r="AC186" i="1"/>
  <c r="AC192" i="1"/>
  <c r="X231" i="1"/>
  <c r="E203" i="1"/>
  <c r="K166" i="1"/>
  <c r="AA166" i="1"/>
  <c r="E164" i="1"/>
  <c r="H173" i="1"/>
  <c r="Y173" i="1"/>
  <c r="Q179" i="1"/>
  <c r="E177" i="1"/>
  <c r="M186" i="1"/>
  <c r="E184" i="1"/>
  <c r="I192" i="1"/>
  <c r="AB231" i="1"/>
  <c r="E197" i="1"/>
  <c r="N186" i="1"/>
  <c r="J192" i="1"/>
  <c r="AC231" i="1"/>
  <c r="L192" i="1"/>
  <c r="AB192" i="1"/>
  <c r="T231" i="1"/>
  <c r="E205" i="1"/>
  <c r="E227" i="1"/>
  <c r="E189" i="1"/>
  <c r="F231" i="1"/>
  <c r="E194" i="1"/>
  <c r="V231" i="1"/>
  <c r="E198" i="1"/>
  <c r="E209" i="1"/>
  <c r="E211" i="1"/>
  <c r="G173" i="1"/>
  <c r="W173" i="1"/>
  <c r="O179" i="1"/>
  <c r="AE179" i="1"/>
  <c r="G186" i="1"/>
  <c r="W186" i="1"/>
  <c r="O192" i="1"/>
  <c r="AE192" i="1"/>
  <c r="G231" i="1"/>
  <c r="W231" i="1"/>
  <c r="J284" i="1"/>
  <c r="I231" i="1"/>
  <c r="Y231" i="1"/>
  <c r="E219" i="1"/>
  <c r="L284" i="1"/>
  <c r="E220" i="1"/>
  <c r="P284" i="1"/>
  <c r="E290" i="1"/>
  <c r="K231" i="1"/>
  <c r="AA231" i="1"/>
  <c r="E202" i="1"/>
  <c r="E221" i="1"/>
  <c r="T284" i="1"/>
  <c r="E269" i="1"/>
  <c r="F192" i="1"/>
  <c r="E187" i="1"/>
  <c r="V192" i="1"/>
  <c r="E191" i="1"/>
  <c r="N231" i="1"/>
  <c r="AD231" i="1"/>
  <c r="E196" i="1"/>
  <c r="E258" i="1"/>
  <c r="G179" i="1"/>
  <c r="W179" i="1"/>
  <c r="O186" i="1"/>
  <c r="AE186" i="1"/>
  <c r="G192" i="1"/>
  <c r="W192" i="1"/>
  <c r="O231" i="1"/>
  <c r="AE231" i="1"/>
  <c r="E210" i="1"/>
  <c r="F347" i="1"/>
  <c r="E287" i="1"/>
  <c r="H192" i="1"/>
  <c r="X192" i="1"/>
  <c r="P231" i="1"/>
  <c r="E213" i="1"/>
  <c r="L347" i="1"/>
  <c r="Q347" i="1"/>
  <c r="K284" i="1"/>
  <c r="E268" i="1"/>
  <c r="G347" i="1"/>
  <c r="E295" i="1"/>
  <c r="E216" i="1"/>
  <c r="M284" i="1"/>
  <c r="M347" i="1"/>
  <c r="E224" i="1"/>
  <c r="R284" i="1"/>
  <c r="E282" i="1"/>
  <c r="T347" i="1"/>
  <c r="E294" i="1"/>
  <c r="W347" i="1"/>
  <c r="U284" i="1"/>
  <c r="E260" i="1"/>
  <c r="E265" i="1"/>
  <c r="E270" i="1"/>
  <c r="E281" i="1"/>
  <c r="X347" i="1"/>
  <c r="E200" i="1"/>
  <c r="E204" i="1"/>
  <c r="E208" i="1"/>
  <c r="E212" i="1"/>
  <c r="E229" i="1"/>
  <c r="V284" i="1"/>
  <c r="Z347" i="1"/>
  <c r="W284" i="1"/>
  <c r="AA347" i="1"/>
  <c r="E309" i="1"/>
  <c r="E248" i="1"/>
  <c r="X284" i="1"/>
  <c r="E261" i="1"/>
  <c r="E266" i="1"/>
  <c r="AE347" i="1"/>
  <c r="E223" i="1"/>
  <c r="Z284" i="1"/>
  <c r="E302" i="1"/>
  <c r="E278" i="1"/>
  <c r="E296" i="1"/>
  <c r="F284" i="1"/>
  <c r="E257" i="1"/>
  <c r="AB284" i="1"/>
  <c r="E262" i="1"/>
  <c r="E272" i="1"/>
  <c r="E274" i="1"/>
  <c r="E277" i="1"/>
  <c r="E228" i="1"/>
  <c r="G284" i="1"/>
  <c r="AC284" i="1"/>
  <c r="E273" i="1"/>
  <c r="E225" i="1"/>
  <c r="E249" i="1"/>
  <c r="H284" i="1"/>
  <c r="I284" i="1"/>
  <c r="Y284" i="1"/>
  <c r="E285" i="1"/>
  <c r="E286" i="1" s="1"/>
  <c r="H347" i="1"/>
  <c r="AC347" i="1"/>
  <c r="E304" i="1"/>
  <c r="E308" i="1"/>
  <c r="E317" i="1"/>
  <c r="E361" i="1"/>
  <c r="E276" i="1"/>
  <c r="E280" i="1"/>
  <c r="J347" i="1"/>
  <c r="AD347" i="1"/>
  <c r="E292" i="1"/>
  <c r="E301" i="1"/>
  <c r="E322" i="1"/>
  <c r="E316" i="1"/>
  <c r="N390" i="1"/>
  <c r="E283" i="1"/>
  <c r="N347" i="1"/>
  <c r="E305" i="1"/>
  <c r="E311" i="1"/>
  <c r="U390" i="1"/>
  <c r="E214" i="1"/>
  <c r="E218" i="1"/>
  <c r="E222" i="1"/>
  <c r="E226" i="1"/>
  <c r="E230" i="1"/>
  <c r="N284" i="1"/>
  <c r="AD284" i="1"/>
  <c r="E259" i="1"/>
  <c r="E263" i="1"/>
  <c r="E267" i="1"/>
  <c r="E271" i="1"/>
  <c r="E275" i="1"/>
  <c r="E279" i="1"/>
  <c r="O347" i="1"/>
  <c r="E288" i="1"/>
  <c r="E297" i="1"/>
  <c r="E312" i="1"/>
  <c r="E313" i="1"/>
  <c r="E251" i="1"/>
  <c r="O284" i="1"/>
  <c r="AE284" i="1"/>
  <c r="P347" i="1"/>
  <c r="E321" i="1"/>
  <c r="E329" i="1"/>
  <c r="E357" i="1"/>
  <c r="Q284" i="1"/>
  <c r="S347" i="1"/>
  <c r="E293" i="1"/>
  <c r="E250" i="1"/>
  <c r="S284" i="1"/>
  <c r="U347" i="1"/>
  <c r="E291" i="1"/>
  <c r="E300" i="1"/>
  <c r="V347" i="1"/>
  <c r="E319" i="1"/>
  <c r="E344" i="1"/>
  <c r="Z375" i="1"/>
  <c r="E359" i="1"/>
  <c r="E298" i="1"/>
  <c r="AB375" i="1"/>
  <c r="E353" i="1"/>
  <c r="E355" i="1"/>
  <c r="E381" i="1"/>
  <c r="E327" i="1"/>
  <c r="E340" i="1"/>
  <c r="G375" i="1"/>
  <c r="E349" i="1"/>
  <c r="E351" i="1"/>
  <c r="E370" i="1"/>
  <c r="R347" i="1"/>
  <c r="E299" i="1"/>
  <c r="E310" i="1"/>
  <c r="E324" i="1"/>
  <c r="H375" i="1"/>
  <c r="E365" i="1"/>
  <c r="I375" i="1"/>
  <c r="L418" i="1"/>
  <c r="E307" i="1"/>
  <c r="E318" i="1"/>
  <c r="E332" i="1"/>
  <c r="E336" i="1"/>
  <c r="J375" i="1"/>
  <c r="E386" i="1"/>
  <c r="L375" i="1"/>
  <c r="E369" i="1"/>
  <c r="H382" i="1"/>
  <c r="E315" i="1"/>
  <c r="E326" i="1"/>
  <c r="P375" i="1"/>
  <c r="R382" i="1"/>
  <c r="Q375" i="1"/>
  <c r="T382" i="1"/>
  <c r="E323" i="1"/>
  <c r="R375" i="1"/>
  <c r="X382" i="1"/>
  <c r="E306" i="1"/>
  <c r="E320" i="1"/>
  <c r="E330" i="1"/>
  <c r="E333" i="1"/>
  <c r="T375" i="1"/>
  <c r="AB382" i="1"/>
  <c r="I388" i="1"/>
  <c r="W375" i="1"/>
  <c r="E363" i="1"/>
  <c r="M388" i="1"/>
  <c r="K347" i="1"/>
  <c r="AB347" i="1"/>
  <c r="E289" i="1"/>
  <c r="E303" i="1"/>
  <c r="E314" i="1"/>
  <c r="E328" i="1"/>
  <c r="X375" i="1"/>
  <c r="W388" i="1"/>
  <c r="E325" i="1"/>
  <c r="Y375" i="1"/>
  <c r="AD388" i="1"/>
  <c r="E367" i="1"/>
  <c r="E373" i="1"/>
  <c r="Y382" i="1"/>
  <c r="J388" i="1"/>
  <c r="AE388" i="1"/>
  <c r="V390" i="1"/>
  <c r="N418" i="1"/>
  <c r="G382" i="1"/>
  <c r="Z382" i="1"/>
  <c r="L388" i="1"/>
  <c r="W390" i="1"/>
  <c r="O418" i="1"/>
  <c r="E393" i="1"/>
  <c r="X390" i="1"/>
  <c r="P418" i="1"/>
  <c r="E401" i="1"/>
  <c r="E331" i="1"/>
  <c r="E335" i="1"/>
  <c r="E339" i="1"/>
  <c r="E343" i="1"/>
  <c r="K375" i="1"/>
  <c r="AA375" i="1"/>
  <c r="E372" i="1"/>
  <c r="E374" i="1"/>
  <c r="I382" i="1"/>
  <c r="AC382" i="1"/>
  <c r="N388" i="1"/>
  <c r="E384" i="1"/>
  <c r="Z390" i="1"/>
  <c r="Q418" i="1"/>
  <c r="J382" i="1"/>
  <c r="AE382" i="1"/>
  <c r="O388" i="1"/>
  <c r="AA390" i="1"/>
  <c r="S418" i="1"/>
  <c r="M375" i="1"/>
  <c r="AC375" i="1"/>
  <c r="L382" i="1"/>
  <c r="E379" i="1"/>
  <c r="Q388" i="1"/>
  <c r="F390" i="1"/>
  <c r="E389" i="1"/>
  <c r="E390" i="1" s="1"/>
  <c r="AD390" i="1"/>
  <c r="T418" i="1"/>
  <c r="E409" i="1"/>
  <c r="I347" i="1"/>
  <c r="Y347" i="1"/>
  <c r="N375" i="1"/>
  <c r="AD375" i="1"/>
  <c r="E350" i="1"/>
  <c r="E354" i="1"/>
  <c r="E358" i="1"/>
  <c r="E362" i="1"/>
  <c r="E366" i="1"/>
  <c r="M382" i="1"/>
  <c r="R388" i="1"/>
  <c r="E385" i="1"/>
  <c r="G390" i="1"/>
  <c r="AE390" i="1"/>
  <c r="W418" i="1"/>
  <c r="E334" i="1"/>
  <c r="E338" i="1"/>
  <c r="E342" i="1"/>
  <c r="E346" i="1"/>
  <c r="O375" i="1"/>
  <c r="AE375" i="1"/>
  <c r="O382" i="1"/>
  <c r="E377" i="1"/>
  <c r="T388" i="1"/>
  <c r="H390" i="1"/>
  <c r="X418" i="1"/>
  <c r="P382" i="1"/>
  <c r="U388" i="1"/>
  <c r="J390" i="1"/>
  <c r="Y418" i="1"/>
  <c r="Q382" i="1"/>
  <c r="V388" i="1"/>
  <c r="K390" i="1"/>
  <c r="AA418" i="1"/>
  <c r="AB418" i="1"/>
  <c r="E413" i="1"/>
  <c r="O425" i="1"/>
  <c r="E337" i="1"/>
  <c r="E341" i="1"/>
  <c r="E345" i="1"/>
  <c r="S375" i="1"/>
  <c r="E371" i="1"/>
  <c r="S382" i="1"/>
  <c r="Y388" i="1"/>
  <c r="O390" i="1"/>
  <c r="G418" i="1"/>
  <c r="AD418" i="1"/>
  <c r="P425" i="1"/>
  <c r="Z388" i="1"/>
  <c r="P390" i="1"/>
  <c r="H418" i="1"/>
  <c r="AE418" i="1"/>
  <c r="E397" i="1"/>
  <c r="AE425" i="1"/>
  <c r="U375" i="1"/>
  <c r="U382" i="1"/>
  <c r="E383" i="1"/>
  <c r="F388" i="1"/>
  <c r="AB388" i="1"/>
  <c r="R390" i="1"/>
  <c r="I418" i="1"/>
  <c r="E405" i="1"/>
  <c r="L431" i="1"/>
  <c r="E348" i="1"/>
  <c r="F375" i="1"/>
  <c r="V375" i="1"/>
  <c r="E352" i="1"/>
  <c r="E356" i="1"/>
  <c r="E360" i="1"/>
  <c r="E364" i="1"/>
  <c r="E368" i="1"/>
  <c r="W382" i="1"/>
  <c r="G388" i="1"/>
  <c r="AC388" i="1"/>
  <c r="E387" i="1"/>
  <c r="S390" i="1"/>
  <c r="K418" i="1"/>
  <c r="E417" i="1"/>
  <c r="AB431" i="1"/>
  <c r="M431" i="1"/>
  <c r="AC431" i="1"/>
  <c r="Q425" i="1"/>
  <c r="N431" i="1"/>
  <c r="AD431" i="1"/>
  <c r="E428" i="1"/>
  <c r="R425" i="1"/>
  <c r="E420" i="1"/>
  <c r="E424" i="1"/>
  <c r="O431" i="1"/>
  <c r="AE431" i="1"/>
  <c r="P388" i="1"/>
  <c r="I390" i="1"/>
  <c r="Y390" i="1"/>
  <c r="R418" i="1"/>
  <c r="E392" i="1"/>
  <c r="E396" i="1"/>
  <c r="E400" i="1"/>
  <c r="E404" i="1"/>
  <c r="E408" i="1"/>
  <c r="E412" i="1"/>
  <c r="E416" i="1"/>
  <c r="S425" i="1"/>
  <c r="P431" i="1"/>
  <c r="T425" i="1"/>
  <c r="Q431" i="1"/>
  <c r="U425" i="1"/>
  <c r="R431" i="1"/>
  <c r="E427" i="1"/>
  <c r="F382" i="1"/>
  <c r="E376" i="1"/>
  <c r="V382" i="1"/>
  <c r="E380" i="1"/>
  <c r="S388" i="1"/>
  <c r="L390" i="1"/>
  <c r="AB390" i="1"/>
  <c r="U418" i="1"/>
  <c r="F425" i="1"/>
  <c r="E419" i="1"/>
  <c r="V425" i="1"/>
  <c r="E423" i="1"/>
  <c r="S431" i="1"/>
  <c r="M390" i="1"/>
  <c r="AC390" i="1"/>
  <c r="F418" i="1"/>
  <c r="E391" i="1"/>
  <c r="V418" i="1"/>
  <c r="E395" i="1"/>
  <c r="E399" i="1"/>
  <c r="E403" i="1"/>
  <c r="E407" i="1"/>
  <c r="E411" i="1"/>
  <c r="E415" i="1"/>
  <c r="G425" i="1"/>
  <c r="W425" i="1"/>
  <c r="T431" i="1"/>
  <c r="H425" i="1"/>
  <c r="X425" i="1"/>
  <c r="U431" i="1"/>
  <c r="I425" i="1"/>
  <c r="Y425" i="1"/>
  <c r="E426" i="1"/>
  <c r="F431" i="1"/>
  <c r="V431" i="1"/>
  <c r="E430" i="1"/>
  <c r="J425" i="1"/>
  <c r="Z425" i="1"/>
  <c r="E422" i="1"/>
  <c r="G431" i="1"/>
  <c r="W431" i="1"/>
  <c r="K382" i="1"/>
  <c r="AA382" i="1"/>
  <c r="H388" i="1"/>
  <c r="X388" i="1"/>
  <c r="Q390" i="1"/>
  <c r="J418" i="1"/>
  <c r="Z418" i="1"/>
  <c r="E394" i="1"/>
  <c r="E398" i="1"/>
  <c r="E402" i="1"/>
  <c r="E406" i="1"/>
  <c r="E410" i="1"/>
  <c r="E414" i="1"/>
  <c r="K425" i="1"/>
  <c r="AA425" i="1"/>
  <c r="H431" i="1"/>
  <c r="X431" i="1"/>
  <c r="L425" i="1"/>
  <c r="AB425" i="1"/>
  <c r="I431" i="1"/>
  <c r="Y431" i="1"/>
  <c r="M425" i="1"/>
  <c r="AC425" i="1"/>
  <c r="J431" i="1"/>
  <c r="Z431" i="1"/>
  <c r="E429" i="1"/>
  <c r="N382" i="1"/>
  <c r="AD382" i="1"/>
  <c r="E378" i="1"/>
  <c r="K388" i="1"/>
  <c r="AA388" i="1"/>
  <c r="T390" i="1"/>
  <c r="M418" i="1"/>
  <c r="AC418" i="1"/>
  <c r="N425" i="1"/>
  <c r="AD425" i="1"/>
  <c r="E421" i="1"/>
  <c r="K431" i="1"/>
  <c r="AA431" i="1"/>
  <c r="E14" i="1"/>
  <c r="F15" i="1"/>
  <c r="F22" i="1"/>
  <c r="V22" i="1"/>
  <c r="H22" i="1"/>
  <c r="X22" i="1"/>
  <c r="I22" i="1"/>
  <c r="Y22" i="1"/>
  <c r="AB22" i="1"/>
  <c r="E9" i="1"/>
  <c r="E18" i="1"/>
  <c r="L22" i="1"/>
  <c r="E20" i="1"/>
  <c r="H245" i="1"/>
  <c r="E239" i="1"/>
  <c r="K245" i="1"/>
  <c r="E242" i="1"/>
  <c r="E245" i="1" s="1"/>
  <c r="J245" i="1"/>
  <c r="Z245" i="1"/>
  <c r="G240" i="1"/>
  <c r="V240" i="1"/>
  <c r="F240" i="1"/>
  <c r="M240" i="1"/>
  <c r="AC240" i="1"/>
  <c r="H240" i="1"/>
  <c r="O240" i="1"/>
  <c r="P245" i="1"/>
  <c r="Q240" i="1"/>
  <c r="E246" i="1"/>
  <c r="L432" i="1" l="1"/>
  <c r="AA432" i="1"/>
  <c r="R432" i="1"/>
  <c r="W233" i="1"/>
  <c r="W234" i="1" s="1"/>
  <c r="W235" i="1" s="1"/>
  <c r="W254" i="1" s="1"/>
  <c r="AA233" i="1"/>
  <c r="AA234" i="1" s="1"/>
  <c r="AA235" i="1" s="1"/>
  <c r="AA254" i="1" s="1"/>
  <c r="E431" i="1"/>
  <c r="R433" i="1"/>
  <c r="E388" i="1"/>
  <c r="E382" i="1"/>
  <c r="AE433" i="1"/>
  <c r="U433" i="1"/>
  <c r="T432" i="1"/>
  <c r="V432" i="1"/>
  <c r="J432" i="1"/>
  <c r="Q432" i="1"/>
  <c r="W432" i="1"/>
  <c r="Z432" i="1"/>
  <c r="AC432" i="1"/>
  <c r="M432" i="1"/>
  <c r="AD432" i="1"/>
  <c r="K432" i="1"/>
  <c r="O432" i="1"/>
  <c r="N432" i="1"/>
  <c r="AB432" i="1"/>
  <c r="U432" i="1"/>
  <c r="I432" i="1"/>
  <c r="P432" i="1"/>
  <c r="H432" i="1"/>
  <c r="S432" i="1"/>
  <c r="AE432" i="1"/>
  <c r="X432" i="1"/>
  <c r="Y432" i="1"/>
  <c r="F432" i="1"/>
  <c r="E192" i="1"/>
  <c r="E186" i="1"/>
  <c r="E173" i="1"/>
  <c r="AB233" i="1"/>
  <c r="AB234" i="1" s="1"/>
  <c r="AB235" i="1" s="1"/>
  <c r="AB254" i="1" s="1"/>
  <c r="U233" i="1"/>
  <c r="U234" i="1" s="1"/>
  <c r="U235" i="1" s="1"/>
  <c r="U254" i="1" s="1"/>
  <c r="L233" i="1"/>
  <c r="L234" i="1" s="1"/>
  <c r="L235" i="1" s="1"/>
  <c r="L254" i="1" s="1"/>
  <c r="F233" i="1"/>
  <c r="F234" i="1" s="1"/>
  <c r="F235" i="1" s="1"/>
  <c r="M233" i="1"/>
  <c r="M234" i="1" s="1"/>
  <c r="M235" i="1" s="1"/>
  <c r="M254" i="1" s="1"/>
  <c r="Y233" i="1"/>
  <c r="Y234" i="1" s="1"/>
  <c r="Y235" i="1" s="1"/>
  <c r="Y254" i="1" s="1"/>
  <c r="N233" i="1"/>
  <c r="N234" i="1" s="1"/>
  <c r="N235" i="1" s="1"/>
  <c r="N254" i="1" s="1"/>
  <c r="P233" i="1"/>
  <c r="P234" i="1" s="1"/>
  <c r="P235" i="1" s="1"/>
  <c r="P254" i="1" s="1"/>
  <c r="R233" i="1"/>
  <c r="R234" i="1" s="1"/>
  <c r="R235" i="1" s="1"/>
  <c r="R254" i="1" s="1"/>
  <c r="AD233" i="1"/>
  <c r="AD234" i="1" s="1"/>
  <c r="AD235" i="1" s="1"/>
  <c r="AD254" i="1" s="1"/>
  <c r="K233" i="1"/>
  <c r="K234" i="1" s="1"/>
  <c r="K235" i="1" s="1"/>
  <c r="K254" i="1" s="1"/>
  <c r="O233" i="1"/>
  <c r="O234" i="1" s="1"/>
  <c r="O235" i="1" s="1"/>
  <c r="O254" i="1" s="1"/>
  <c r="Q233" i="1"/>
  <c r="Q234" i="1" s="1"/>
  <c r="Q235" i="1" s="1"/>
  <c r="Q254" i="1" s="1"/>
  <c r="Z233" i="1"/>
  <c r="Z234" i="1" s="1"/>
  <c r="Z235" i="1" s="1"/>
  <c r="Z254" i="1" s="1"/>
  <c r="J233" i="1"/>
  <c r="J234" i="1" s="1"/>
  <c r="J235" i="1" s="1"/>
  <c r="J254" i="1" s="1"/>
  <c r="X233" i="1"/>
  <c r="X234" i="1" s="1"/>
  <c r="X235" i="1" s="1"/>
  <c r="X254" i="1" s="1"/>
  <c r="G233" i="1"/>
  <c r="G234" i="1" s="1"/>
  <c r="G235" i="1" s="1"/>
  <c r="G254" i="1" s="1"/>
  <c r="AC233" i="1"/>
  <c r="AC234" i="1" s="1"/>
  <c r="AC235" i="1" s="1"/>
  <c r="AC254" i="1" s="1"/>
  <c r="H233" i="1"/>
  <c r="H234" i="1" s="1"/>
  <c r="H235" i="1" s="1"/>
  <c r="H254" i="1" s="1"/>
  <c r="S233" i="1"/>
  <c r="S234" i="1" s="1"/>
  <c r="S235" i="1" s="1"/>
  <c r="S254" i="1" s="1"/>
  <c r="V233" i="1"/>
  <c r="V234" i="1" s="1"/>
  <c r="V235" i="1" s="1"/>
  <c r="V254" i="1" s="1"/>
  <c r="T233" i="1"/>
  <c r="T234" i="1" s="1"/>
  <c r="T235" i="1" s="1"/>
  <c r="T254" i="1" s="1"/>
  <c r="AE233" i="1"/>
  <c r="AE234" i="1" s="1"/>
  <c r="AE235" i="1" s="1"/>
  <c r="AE254" i="1" s="1"/>
  <c r="I233" i="1"/>
  <c r="I234" i="1" s="1"/>
  <c r="I235" i="1" s="1"/>
  <c r="I254" i="1" s="1"/>
  <c r="E425" i="1"/>
  <c r="M433" i="1"/>
  <c r="H433" i="1"/>
  <c r="P433" i="1"/>
  <c r="E112" i="1"/>
  <c r="O433" i="1"/>
  <c r="AD433" i="1"/>
  <c r="Z433" i="1"/>
  <c r="E347" i="1"/>
  <c r="N433" i="1"/>
  <c r="W433" i="1"/>
  <c r="V433" i="1"/>
  <c r="E22" i="1"/>
  <c r="F433" i="1"/>
  <c r="Y433" i="1"/>
  <c r="E284" i="1"/>
  <c r="E139" i="1"/>
  <c r="E375" i="1"/>
  <c r="T433" i="1"/>
  <c r="L433" i="1"/>
  <c r="E231" i="1"/>
  <c r="X433" i="1"/>
  <c r="J433" i="1"/>
  <c r="E418" i="1"/>
  <c r="G433" i="1"/>
  <c r="E166" i="1"/>
  <c r="G432" i="1"/>
  <c r="E15" i="1"/>
  <c r="S433" i="1"/>
  <c r="E46" i="1"/>
  <c r="AA433" i="1"/>
  <c r="I433" i="1"/>
  <c r="AC433" i="1"/>
  <c r="K433" i="1"/>
  <c r="Q433" i="1"/>
  <c r="AB433" i="1"/>
  <c r="E179" i="1"/>
  <c r="T434" i="1" l="1"/>
  <c r="L434" i="1"/>
  <c r="AA434" i="1"/>
  <c r="R434" i="1"/>
  <c r="W434" i="1"/>
  <c r="V434" i="1"/>
  <c r="AE434" i="1"/>
  <c r="U434" i="1"/>
  <c r="O434" i="1"/>
  <c r="J434" i="1"/>
  <c r="E432" i="1"/>
  <c r="AC434" i="1"/>
  <c r="Q434" i="1"/>
  <c r="Z434" i="1"/>
  <c r="K434" i="1"/>
  <c r="I434" i="1"/>
  <c r="P434" i="1"/>
  <c r="H434" i="1"/>
  <c r="M434" i="1"/>
  <c r="N434" i="1"/>
  <c r="AB434" i="1"/>
  <c r="AD434" i="1"/>
  <c r="S434" i="1"/>
  <c r="Y434" i="1"/>
  <c r="X434" i="1"/>
  <c r="E233" i="1"/>
  <c r="F254" i="1"/>
  <c r="E254" i="1" s="1"/>
  <c r="E235" i="1"/>
  <c r="E433" i="1"/>
  <c r="F434" i="1"/>
  <c r="G434" i="1"/>
  <c r="E234" i="1"/>
  <c r="E434" i="1" l="1"/>
  <c r="N240" i="1"/>
  <c r="E240" i="1" s="1"/>
  <c r="E237" i="1"/>
</calcChain>
</file>

<file path=xl/sharedStrings.xml><?xml version="1.0" encoding="utf-8"?>
<sst xmlns="http://schemas.openxmlformats.org/spreadsheetml/2006/main" count="1230" uniqueCount="419">
  <si>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</si>
  <si>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</si>
  <si>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</si>
  <si>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</si>
  <si>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Jul 1 - Dec 31</t>
  </si>
  <si>
    <r>
      <t>ROPS Redevelopment Property Tax Trust Fund (RPTTF) Allocation Cycle:</t>
    </r>
    <r>
      <rPr>
        <sz val="10"/>
        <rFont val="Arial"/>
        <family val="2"/>
      </rPr>
      <t xml:space="preserve"> </t>
    </r>
  </si>
  <si>
    <t>2025-26A - 28</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</si>
  <si>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</si>
  <si>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</si>
  <si>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</si>
  <si>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</si>
  <si>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</si>
  <si>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</si>
  <si>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</si>
  <si>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</si>
  <si>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</si>
  <si>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</si>
  <si>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</si>
  <si>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</si>
  <si>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</si>
  <si>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</si>
  <si>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</si>
  <si>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</si>
  <si>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</si>
  <si>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</si>
  <si>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</si>
  <si>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</si>
  <si>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</si>
  <si>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</si>
  <si>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</si>
  <si>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</si>
  <si>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</si>
  <si>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</si>
  <si>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</si>
  <si>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</si>
  <si>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</si>
  <si>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</si>
  <si>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</si>
  <si>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</si>
  <si>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</si>
  <si>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</si>
  <si>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</si>
  <si>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</si>
  <si>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</si>
  <si>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</si>
  <si>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</si>
  <si>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</si>
  <si>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</si>
  <si>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</si>
  <si>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</si>
  <si>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</si>
  <si>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</si>
  <si>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</si>
  <si>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</si>
  <si>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</si>
  <si>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</si>
  <si>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</si>
  <si>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</si>
  <si>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</si>
  <si>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</si>
  <si>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</si>
  <si>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</si>
  <si>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</si>
  <si>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</si>
  <si>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</si>
  <si>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</si>
  <si>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</si>
  <si>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</si>
  <si>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</si>
  <si>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</si>
  <si>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</si>
  <si>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</si>
  <si>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</si>
  <si>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</si>
  <si>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</si>
  <si>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r>
      <t xml:space="preserve">SCO Invoices for Audit and Oversight - </t>
    </r>
    <r>
      <rPr>
        <i/>
        <sz val="8"/>
        <rFont val="Arial"/>
        <family val="2"/>
      </rPr>
      <t>Funding should only be allocated for this purpose when there is sufficient RPTTF to fully fund the approved enforceable obligations as shown on line 39.</t>
    </r>
  </si>
  <si>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</si>
  <si>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</si>
  <si>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</si>
  <si>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</si>
  <si>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</si>
  <si>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</si>
  <si>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</si>
  <si>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</si>
  <si>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</si>
  <si>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</si>
  <si>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</si>
  <si>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</si>
  <si>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</si>
  <si>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</si>
  <si>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</si>
  <si>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</si>
  <si>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</si>
  <si>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</si>
  <si>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</si>
  <si>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</si>
  <si>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</si>
  <si>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</si>
  <si>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</si>
  <si>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</si>
  <si>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</si>
  <si>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</si>
  <si>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</si>
  <si>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</si>
  <si>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</si>
  <si>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</si>
  <si>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</si>
  <si>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</si>
  <si>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</si>
  <si>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</si>
  <si>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</si>
  <si>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</si>
  <si>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</si>
  <si>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</si>
  <si>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</si>
  <si>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</si>
  <si>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</si>
  <si>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</si>
  <si>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</si>
  <si>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</si>
  <si>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</si>
  <si>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</si>
  <si>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</si>
  <si>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</si>
  <si>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</si>
  <si>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</si>
  <si>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</si>
  <si>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</si>
  <si>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</si>
  <si>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</si>
  <si>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</si>
  <si>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</si>
  <si>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</si>
  <si>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</si>
  <si>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</si>
  <si>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</si>
  <si>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</si>
  <si>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</si>
  <si>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</si>
  <si>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</si>
  <si>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</si>
  <si>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</si>
  <si>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</si>
  <si>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</si>
  <si>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</si>
  <si>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</si>
  <si>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</si>
  <si>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</si>
  <si>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</si>
  <si>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</si>
  <si>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</si>
  <si>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</si>
  <si>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</si>
  <si>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</si>
  <si>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</si>
  <si>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</si>
  <si>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</si>
  <si>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</si>
  <si>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</si>
  <si>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</si>
  <si>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</si>
  <si>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</si>
  <si>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</si>
  <si>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</si>
  <si>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</si>
  <si>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</si>
  <si>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</si>
  <si>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</si>
  <si>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</si>
  <si>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</si>
  <si>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</si>
  <si>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</si>
  <si>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</si>
  <si>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</si>
  <si>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</si>
  <si>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</si>
  <si>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</si>
  <si>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</si>
  <si>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</si>
  <si>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</si>
  <si>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</si>
  <si>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</si>
  <si>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</si>
  <si>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</si>
  <si>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</si>
  <si>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</si>
  <si>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</si>
  <si>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</si>
  <si>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</si>
  <si>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</si>
  <si>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</si>
  <si>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</si>
  <si>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</si>
  <si>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</si>
  <si>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</si>
  <si>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</si>
  <si>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</si>
  <si>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</si>
  <si>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</si>
  <si>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</si>
  <si>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</si>
  <si>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</si>
  <si>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</si>
  <si>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</si>
  <si>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</si>
  <si>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</si>
  <si>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</si>
  <si>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</si>
  <si>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</si>
  <si>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</si>
  <si>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</si>
  <si>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</si>
  <si>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</si>
  <si>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</si>
  <si>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</si>
  <si>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</si>
  <si>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</si>
  <si>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</si>
  <si>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</si>
  <si>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</si>
  <si>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</si>
  <si>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</si>
  <si>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</si>
  <si>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</si>
  <si>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</si>
  <si>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</si>
  <si>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</si>
  <si>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</si>
  <si>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</si>
  <si>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</si>
  <si>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</si>
  <si>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</si>
  <si>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</si>
  <si>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</si>
  <si>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</si>
  <si>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</si>
  <si>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</si>
  <si>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</si>
  <si>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</si>
  <si>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</si>
  <si>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</si>
  <si>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</si>
  <si>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</si>
  <si>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</si>
  <si>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</si>
  <si>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</si>
  <si>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r>
      <t xml:space="preserve">Insufficient RPTTF </t>
    </r>
    <r>
      <rPr>
        <i/>
        <sz val="8"/>
        <rFont val="Arial"/>
        <family val="2"/>
      </rPr>
      <t xml:space="preserve">(See line 43 in "A" ROPS)    </t>
    </r>
    <r>
      <rPr>
        <sz val="10"/>
        <rFont val="Arial"/>
        <family val="2"/>
      </rPr>
      <t xml:space="preserve"> 
</t>
    </r>
    <r>
      <rPr>
        <i/>
        <sz val="8"/>
        <rFont val="Arial"/>
        <family val="2"/>
      </rPr>
      <t>Insufficient RPTTF in "A" Period for Finance Approved RPTTF Funded in "B" Period</t>
    </r>
    <r>
      <rPr>
        <sz val="10"/>
        <rFont val="Arial"/>
        <family val="2"/>
      </rPr>
      <t xml:space="preserve">
    </t>
    </r>
  </si>
  <si>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</si>
  <si>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</si>
  <si>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</si>
  <si>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</si>
  <si>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</si>
  <si>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</si>
  <si>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</si>
  <si>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</si>
  <si>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</si>
  <si>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</si>
  <si>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</si>
  <si>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</si>
  <si>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</si>
  <si>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</si>
  <si>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</si>
  <si>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</si>
  <si>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</si>
  <si>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</si>
  <si>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</si>
  <si>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</si>
  <si>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</si>
  <si>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</si>
  <si>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</si>
  <si>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</si>
  <si>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</si>
  <si>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</si>
  <si>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r>
      <rPr>
        <b/>
        <sz val="10"/>
        <rFont val="Arial"/>
        <family val="2"/>
      </rPr>
      <t>Total ERAF - Please break out the ERAF amounts into the following categories if possible.</t>
    </r>
    <r>
      <rPr>
        <sz val="10"/>
        <rFont val="Arial"/>
        <family val="2"/>
      </rPr>
      <t xml:space="preserve"> (sum of lines 57:59)</t>
    </r>
  </si>
  <si>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</si>
  <si>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</si>
  <si>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</si>
  <si>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</si>
  <si>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</si>
  <si>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</si>
  <si>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</si>
  <si>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</si>
  <si>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</si>
  <si>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</si>
  <si>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</si>
  <si>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</si>
  <si>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</si>
  <si>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</si>
  <si>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</si>
  <si>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</si>
  <si>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</si>
  <si>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</si>
  <si>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</si>
  <si>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</si>
  <si>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</si>
  <si>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</si>
  <si>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</si>
  <si>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</si>
  <si>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</si>
  <si>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</si>
  <si>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</si>
  <si>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</si>
  <si>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</si>
  <si>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</si>
  <si>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</si>
  <si>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</si>
  <si>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</si>
  <si>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</si>
  <si>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</si>
  <si>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</si>
  <si>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</si>
  <si>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</si>
  <si>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</si>
  <si>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</si>
  <si>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</si>
  <si>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</si>
  <si>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</si>
  <si>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</si>
  <si>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</si>
  <si>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</si>
  <si>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</si>
  <si>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</si>
  <si>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</si>
  <si>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</si>
  <si>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</si>
  <si>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</si>
  <si>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</si>
  <si>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</si>
  <si>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</si>
  <si>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</si>
  <si>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</si>
  <si>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</si>
  <si>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</si>
  <si>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</si>
  <si>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</si>
  <si>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</si>
  <si>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</si>
  <si>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</si>
  <si>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</si>
  <si>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</si>
  <si>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</si>
  <si>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</si>
  <si>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</si>
  <si>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</si>
  <si>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</si>
  <si>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</si>
  <si>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</si>
  <si>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</si>
  <si>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</si>
  <si>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</si>
  <si>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</si>
  <si>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</si>
  <si>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</si>
  <si>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</si>
  <si>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</si>
  <si>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</si>
  <si>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</si>
  <si>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</si>
  <si>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</si>
  <si>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</si>
  <si>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</si>
  <si>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</si>
  <si>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</si>
  <si>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</si>
  <si>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</si>
  <si>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</si>
  <si>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</si>
  <si>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</si>
  <si>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</si>
  <si>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</si>
  <si>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</si>
  <si>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</si>
  <si>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</si>
  <si>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</si>
  <si>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</si>
  <si>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</si>
  <si>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</si>
  <si>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</si>
  <si>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</si>
  <si>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</si>
  <si>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</si>
  <si>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</si>
  <si>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</si>
  <si>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</si>
  <si>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</si>
  <si>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</si>
  <si>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</si>
  <si>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</si>
  <si>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</si>
  <si>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</si>
  <si>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</si>
  <si>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</si>
  <si>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</si>
  <si>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</si>
  <si>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</si>
  <si>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</si>
  <si>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</si>
  <si>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</si>
  <si>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</si>
  <si>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</si>
  <si>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</si>
  <si>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</si>
  <si>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</si>
  <si>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</si>
  <si>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</si>
  <si>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</si>
  <si>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</si>
  <si>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</si>
  <si>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</si>
  <si>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</si>
  <si>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</si>
  <si>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</si>
  <si>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</si>
  <si>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</si>
  <si>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</si>
  <si>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</si>
  <si>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</si>
  <si>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</si>
  <si>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t>Comments:  * Grand Terrace was dissolved on March 2022. Needles was dissolved on July 2024. Redlands was dissolved on June 2024.
 ** Barstow is eligible for Successor Agency Dissolution.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</si>
</sst>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4" x14ac:knownFonts="1">
    <font>
      <sz val="11"/>
      <color theme="1"/>
      <name val="Aptos Narrow"/>
      <family val="2"/>
      <scheme val="minor"/>
    </font>
    <font>
      <sz val="11"/>
      <color theme="1"/>
      <name val="Aptos Narrow"/>
      <family val="2"/>
      <scheme val="minor"/>
    </font>
    <font>
      <sz val="8"/>
      <name val="Arial"/>
      <family val="2"/>
    </font>
    <font>
      <sz val="9"/>
      <name val="Arial"/>
      <family val="2"/>
    </font>
    <font>
      <sz val="10"/>
      <name val="Arial"/>
      <family val="2"/>
    </font>
    <font>
      <b/>
      <sz val="12"/>
      <name val="Arial"/>
      <family val="2"/>
    </font>
    <font>
      <b/>
      <sz val="10"/>
      <name val="Arial"/>
      <family val="2"/>
    </font>
    <font>
      <sz val="10"/>
      <color rgb="FFFF0000"/>
      <name val="Arial"/>
      <family val="2"/>
    </font>
    <font>
      <b/>
      <sz val="8"/>
      <name val="Arial"/>
      <family val="2"/>
    </font>
    <font>
      <b/>
      <sz val="9"/>
      <name val="Arial"/>
      <family val="2"/>
    </font>
    <font>
      <sz val="10"/>
      <color theme="1"/>
      <name val="Arial"/>
      <family val="2"/>
    </font>
    <font>
      <i/>
      <sz val="10"/>
      <name val="Arial"/>
      <family val="2"/>
    </font>
    <font>
      <i/>
      <sz val="8"/>
      <name val="Arial"/>
      <family val="2"/>
    </font>
    <font>
      <sz val="10"/>
      <color rgb="FFC00000"/>
      <name val="Arial"/>
      <family val="2"/>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49961851863155"/>
        <bgColor indexed="64"/>
      </patternFill>
    </fill>
    <fill>
      <patternFill patternType="solid">
        <fgColor theme="3" tint="0.89996032593768116"/>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5" tint="0.599963377788628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1"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7" fillId="0" borderId="0" xfId="0" applyFont="1"/>
    <xf numFmtId="0" fontId="6" fillId="0" borderId="0" xfId="0" applyFont="1"/>
    <xf numFmtId="0" fontId="3" fillId="0" borderId="0" xfId="0" applyFont="1" applyAlignment="1">
      <alignment horizontal="right"/>
    </xf>
    <xf numFmtId="41" fontId="7" fillId="0" borderId="0" xfId="0" applyNumberFormat="1" applyFont="1"/>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8"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10" fillId="0" borderId="0" xfId="1" applyNumberFormat="1" applyFont="1"/>
    <xf numFmtId="164" fontId="10" fillId="0" borderId="0" xfId="0" applyNumberFormat="1" applyFont="1"/>
    <xf numFmtId="41" fontId="6" fillId="2" borderId="3" xfId="0" applyNumberFormat="1" applyFont="1" applyFill="1" applyBorder="1"/>
    <xf numFmtId="0" fontId="6" fillId="0" borderId="4" xfId="0" applyFont="1" applyBorder="1"/>
    <xf numFmtId="41" fontId="4" fillId="0" borderId="0" xfId="1" applyNumberFormat="1" applyFont="1" applyFill="1" applyBorder="1" applyAlignment="1"/>
    <xf numFmtId="0" fontId="11" fillId="0" borderId="0" xfId="0" applyFont="1" applyAlignment="1">
      <alignment horizontal="left" wrapText="1" indent="2"/>
    </xf>
    <xf numFmtId="41" fontId="10" fillId="0" borderId="0" xfId="0" applyNumberFormat="1" applyFont="1"/>
    <xf numFmtId="41" fontId="4" fillId="3" borderId="0" xfId="1" applyNumberFormat="1" applyFont="1" applyFill="1" applyBorder="1" applyAlignment="1"/>
    <xf numFmtId="0" fontId="4" fillId="0" borderId="0" xfId="0" applyFont="1" applyAlignment="1">
      <alignment horizontal="left" wrapText="1" indent="2"/>
    </xf>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0" borderId="0" xfId="0" applyNumberFormat="1" applyFont="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1" applyNumberFormat="1" applyFont="1" applyAlignment="1"/>
    <xf numFmtId="0" fontId="3" fillId="0" borderId="0" xfId="0" applyFont="1"/>
    <xf numFmtId="43" fontId="3" fillId="0" borderId="0" xfId="1" applyFont="1" applyFill="1" applyBorder="1" applyAlignment="1"/>
    <xf numFmtId="43" fontId="3" fillId="0" borderId="0" xfId="1" applyFont="1" applyAlignment="1"/>
    <xf numFmtId="0" fontId="6" fillId="4" borderId="2" xfId="0" applyFont="1" applyFill="1" applyBorder="1" applyAlignment="1">
      <alignment wrapText="1"/>
    </xf>
    <xf numFmtId="41" fontId="6" fillId="4"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5" borderId="0" xfId="0" applyFont="1" applyFill="1" applyAlignment="1">
      <alignment horizontal="left" wrapText="1" indent="2"/>
    </xf>
    <xf numFmtId="164" fontId="4" fillId="5" borderId="0" xfId="1" applyNumberFormat="1" applyFont="1" applyFill="1" applyBorder="1" applyAlignment="1"/>
    <xf numFmtId="0" fontId="4" fillId="0" borderId="0" xfId="0" applyFont="1" applyAlignment="1">
      <alignment horizontal="left" indent="4"/>
    </xf>
    <xf numFmtId="0" fontId="6" fillId="4" borderId="3" xfId="1" applyNumberFormat="1" applyFont="1" applyFill="1" applyBorder="1" applyAlignment="1">
      <alignment wrapText="1"/>
    </xf>
    <xf numFmtId="41" fontId="6" fillId="4" borderId="3" xfId="1" applyNumberFormat="1" applyFont="1" applyFill="1" applyBorder="1" applyAlignment="1"/>
    <xf numFmtId="0" fontId="2" fillId="0" borderId="0" xfId="0" applyFont="1" applyAlignment="1">
      <alignment horizontal="center" vertical="center"/>
    </xf>
    <xf numFmtId="41" fontId="4" fillId="5" borderId="0" xfId="1" applyNumberFormat="1" applyFont="1" applyFill="1" applyBorder="1" applyAlignment="1"/>
    <xf numFmtId="166" fontId="4" fillId="5" borderId="2" xfId="1" applyNumberFormat="1" applyFont="1" applyFill="1" applyBorder="1" applyAlignment="1"/>
    <xf numFmtId="0" fontId="3" fillId="0" borderId="0" xfId="0" applyFont="1" applyAlignment="1">
      <alignment horizontal="left" vertical="top"/>
    </xf>
    <xf numFmtId="0" fontId="7" fillId="0" borderId="0" xfId="0" applyFont="1" applyAlignment="1">
      <alignment horizontal="left" vertical="top" wrapText="1"/>
    </xf>
    <xf numFmtId="41" fontId="13" fillId="0" borderId="0" xfId="0" applyNumberFormat="1" applyFont="1"/>
    <xf numFmtId="0" fontId="13" fillId="0" borderId="0" xfId="1" applyNumberFormat="1" applyFont="1" applyFill="1" applyBorder="1" applyAlignment="1">
      <alignment horizontal="left" vertical="top"/>
    </xf>
    <xf numFmtId="49" fontId="13"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wrapText="1"/>
    </xf>
    <xf numFmtId="0" fontId="2" fillId="0" borderId="0" xfId="0" applyFont="1"/>
    <xf numFmtId="41" fontId="6" fillId="0" borderId="0" xfId="0" applyNumberFormat="1" applyFont="1"/>
    <xf numFmtId="0" fontId="6" fillId="6" borderId="2" xfId="0" applyFont="1" applyFill="1" applyBorder="1" applyAlignment="1">
      <alignment horizontal="left"/>
    </xf>
    <xf numFmtId="41" fontId="6" fillId="6" borderId="2" xfId="1" applyNumberFormat="1" applyFont="1" applyFill="1" applyBorder="1" applyAlignment="1"/>
    <xf numFmtId="41" fontId="6" fillId="7" borderId="2" xfId="1" applyNumberFormat="1" applyFont="1" applyFill="1" applyBorder="1" applyAlignment="1"/>
    <xf numFmtId="41" fontId="4" fillId="7" borderId="2" xfId="1" applyNumberFormat="1" applyFont="1" applyFill="1" applyBorder="1" applyAlignment="1"/>
    <xf numFmtId="0" fontId="6" fillId="8" borderId="2" xfId="0" applyFont="1" applyFill="1" applyBorder="1" applyAlignment="1">
      <alignment horizontal="left" wrapText="1"/>
    </xf>
    <xf numFmtId="41" fontId="6" fillId="8" borderId="2" xfId="1" applyNumberFormat="1" applyFont="1" applyFill="1" applyBorder="1" applyAlignment="1"/>
    <xf numFmtId="41" fontId="4" fillId="6" borderId="3" xfId="1" applyNumberFormat="1" applyFont="1" applyFill="1" applyBorder="1" applyAlignment="1"/>
    <xf numFmtId="41" fontId="6" fillId="6" borderId="3" xfId="1" applyNumberFormat="1" applyFont="1" applyFill="1" applyBorder="1" applyAlignment="1"/>
    <xf numFmtId="0" fontId="4" fillId="9" borderId="0" xfId="0" applyFont="1" applyFill="1" applyAlignment="1">
      <alignment horizontal="left" wrapText="1"/>
    </xf>
    <xf numFmtId="41" fontId="4" fillId="9" borderId="2" xfId="1" applyNumberFormat="1" applyFont="1" applyFill="1" applyBorder="1" applyAlignment="1"/>
    <xf numFmtId="0" fontId="4" fillId="10" borderId="0" xfId="0" applyFont="1" applyFill="1" applyAlignment="1">
      <alignment vertical="top" wrapText="1"/>
    </xf>
    <xf numFmtId="41" fontId="6" fillId="10" borderId="2" xfId="1" applyNumberFormat="1" applyFont="1" applyFill="1" applyBorder="1" applyAlignment="1"/>
    <xf numFmtId="41" fontId="4" fillId="10" borderId="0" xfId="0" applyNumberFormat="1" applyFont="1" applyFill="1" applyAlignment="1">
      <alignment horizontal="left" wrapText="1"/>
    </xf>
    <xf numFmtId="0" fontId="4" fillId="7" borderId="0" xfId="0" applyFont="1" applyFill="1" applyAlignment="1">
      <alignment vertical="center" wrapText="1"/>
    </xf>
    <xf numFmtId="165" fontId="6" fillId="7" borderId="2" xfId="1" applyNumberFormat="1" applyFont="1" applyFill="1" applyBorder="1" applyAlignment="1"/>
    <xf numFmtId="41" fontId="6" fillId="7" borderId="0" xfId="1" applyNumberFormat="1" applyFont="1" applyFill="1" applyBorder="1" applyAlignment="1"/>
    <xf numFmtId="41" fontId="6" fillId="8" borderId="3" xfId="1" applyNumberFormat="1" applyFont="1" applyFill="1" applyBorder="1" applyAlignment="1"/>
    <xf numFmtId="0" fontId="4" fillId="0" borderId="0" xfId="0" applyFont="1" applyAlignment="1">
      <alignment horizontal="center" wrapText="1"/>
    </xf>
    <xf numFmtId="0" fontId="6" fillId="0" borderId="0" xfId="0" applyFont="1" applyAlignment="1">
      <alignment horizontal="left"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BE6C-0162-4FE6-ABEB-C35B189C4CF3}">
  <dimension ref="A1:AH465"/>
  <sheetViews>
    <sheetView tabSelected="1" topLeftCell="A245" zoomScaleNormal="100" zoomScaleSheetLayoutView="100" workbookViewId="0">
      <selection activeCell="F436" sqref="F436"/>
    </sheetView>
  </sheetViews>
  <sheetFormatPr defaultColWidth="9.140625" defaultRowHeight="12.75" outlineLevelRow="2" x14ac:dyDescent="0.2"/>
  <cols>
    <col min="1" max="1" width="6.42578125" style="1" customWidth="1"/>
    <col min="2" max="2" width="17.85546875" style="2" hidden="1" customWidth="1"/>
    <col min="3" max="3" width="11.42578125" style="2" customWidth="1"/>
    <col min="4" max="4" width="82.28515625" style="4" customWidth="1"/>
    <col min="5" max="5" width="18.7109375" style="63" customWidth="1"/>
    <col min="6" max="11" width="16.5703125" style="22" customWidth="1"/>
    <col min="12" max="20" width="16.42578125" style="22" customWidth="1"/>
    <col min="21" max="21" width="20.7109375" style="22" customWidth="1"/>
    <col min="22" max="23" width="16.42578125" style="22" customWidth="1"/>
    <col min="24" max="24" width="23.140625" style="22" customWidth="1"/>
    <col min="25" max="25" width="19.28515625" style="22" customWidth="1"/>
    <col min="26" max="26" width="18.7109375" style="22" customWidth="1"/>
    <col min="27" max="31" width="16.42578125" style="22" customWidth="1"/>
    <col min="32" max="32" width="9.140625" style="4"/>
    <col min="33" max="33" width="11.42578125" style="4" bestFit="1" customWidth="1"/>
    <col min="34" max="34" width="15" style="5" bestFit="1" customWidth="1"/>
    <col min="35" max="16384" width="9.140625" style="4"/>
  </cols>
  <sheetData>
    <row r="1" spans="1:33" ht="28.5" customHeight="1" x14ac:dyDescent="0.2">
      <c r="D1" s="3"/>
      <c r="E1" s="81" t="s">
        <v>0</v>
      </c>
      <c r="F1" s="81"/>
      <c r="G1" s="81"/>
      <c r="H1" s="81"/>
      <c r="I1" s="81"/>
      <c r="J1" s="81"/>
      <c r="K1" s="81"/>
      <c r="L1" s="81"/>
      <c r="M1" s="81"/>
      <c r="N1" s="81"/>
      <c r="O1" s="81"/>
      <c r="P1" s="81"/>
      <c r="Q1" s="81"/>
      <c r="R1" s="81"/>
      <c r="S1" s="4"/>
      <c r="T1" s="4"/>
      <c r="U1" s="4"/>
      <c r="V1" s="4"/>
      <c r="W1" s="4"/>
      <c r="X1" s="4"/>
      <c r="Y1" s="4"/>
      <c r="Z1" s="4"/>
      <c r="AA1" s="4"/>
      <c r="AB1" s="4"/>
      <c r="AC1" s="4"/>
      <c r="AD1" s="4"/>
      <c r="AE1" s="4"/>
    </row>
    <row r="2" spans="1:33" ht="28.5" customHeight="1" x14ac:dyDescent="0.2">
      <c r="B2" s="6" t="s">
        <v>1</v>
      </c>
      <c r="C2" s="7"/>
      <c r="D2" s="8" t="s">
        <v>1</v>
      </c>
      <c r="E2" s="7" t="s">
        <v>2</v>
      </c>
      <c r="F2" s="9"/>
      <c r="G2" s="9"/>
      <c r="H2" s="9"/>
      <c r="I2" s="9"/>
      <c r="J2" s="9"/>
      <c r="K2" s="9"/>
      <c r="L2" s="9"/>
      <c r="M2" s="9"/>
      <c r="N2" s="9"/>
      <c r="O2" s="9"/>
      <c r="P2" s="9"/>
      <c r="Q2" s="9"/>
      <c r="R2" s="9"/>
      <c r="S2" s="4"/>
      <c r="T2" s="4"/>
      <c r="U2" s="4"/>
      <c r="V2" s="4"/>
      <c r="W2" s="4"/>
      <c r="X2" s="4"/>
      <c r="Y2" s="4"/>
      <c r="Z2" s="4"/>
      <c r="AA2" s="4"/>
      <c r="AB2" s="10"/>
      <c r="AC2" s="4"/>
      <c r="AD2" s="4"/>
      <c r="AE2" s="4"/>
    </row>
    <row r="3" spans="1:33" ht="17.100000000000001" customHeight="1" x14ac:dyDescent="0.2">
      <c r="B3" s="6" t="s">
        <v>3</v>
      </c>
      <c r="C3" s="7"/>
      <c r="D3" s="6" t="s">
        <v>3</v>
      </c>
      <c r="E3" s="4" t="s">
        <v>4</v>
      </c>
      <c r="F3" s="11"/>
      <c r="G3" s="11"/>
      <c r="H3" s="11"/>
      <c r="I3" s="11"/>
      <c r="J3" s="11"/>
      <c r="K3" s="4"/>
      <c r="L3" s="4"/>
      <c r="M3" s="4"/>
      <c r="N3" s="4"/>
      <c r="O3" s="4"/>
      <c r="P3" s="4"/>
      <c r="Q3" s="4"/>
      <c r="R3" s="4"/>
      <c r="S3" s="4"/>
      <c r="T3" s="4"/>
      <c r="U3" s="4"/>
      <c r="V3" s="4"/>
      <c r="W3" s="4"/>
      <c r="X3" s="4"/>
      <c r="Y3" s="4"/>
      <c r="Z3" s="4"/>
      <c r="AA3" s="4"/>
      <c r="AB3" s="10"/>
      <c r="AC3" s="4"/>
      <c r="AD3" s="4"/>
      <c r="AE3" s="4"/>
    </row>
    <row r="4" spans="1:33" ht="17.100000000000001" customHeight="1" x14ac:dyDescent="0.2">
      <c r="B4" s="6" t="s">
        <v>5</v>
      </c>
      <c r="C4" s="7"/>
      <c r="D4" s="6" t="s">
        <v>5</v>
      </c>
      <c r="E4" s="4" t="s">
        <v>6</v>
      </c>
      <c r="F4" s="11"/>
      <c r="G4" s="11"/>
      <c r="H4" s="11"/>
      <c r="I4" s="11"/>
      <c r="J4" s="11"/>
      <c r="K4" s="4"/>
      <c r="L4" s="4"/>
      <c r="M4" s="4"/>
      <c r="N4" s="4"/>
      <c r="O4" s="4"/>
      <c r="P4" s="4"/>
      <c r="Q4" s="4"/>
      <c r="R4" s="4"/>
      <c r="S4" s="4"/>
      <c r="T4" s="4"/>
      <c r="U4" s="4"/>
      <c r="V4" s="4"/>
      <c r="W4" s="4"/>
      <c r="X4" s="4"/>
      <c r="Y4" s="4"/>
      <c r="Z4" s="4"/>
      <c r="AA4" s="4"/>
      <c r="AB4" s="10"/>
      <c r="AC4" s="10"/>
      <c r="AD4" s="4"/>
      <c r="AE4" s="4"/>
    </row>
    <row r="5" spans="1:33" ht="17.100000000000001" customHeight="1" x14ac:dyDescent="0.2">
      <c r="B5" s="12" t="s">
        <v>7</v>
      </c>
      <c r="C5" s="7"/>
      <c r="D5" s="6" t="s">
        <v>7</v>
      </c>
      <c r="E5" s="7" t="s">
        <v>8</v>
      </c>
      <c r="F5" s="11"/>
      <c r="G5" s="11"/>
      <c r="H5" s="11"/>
      <c r="I5" s="11"/>
      <c r="J5" s="11"/>
      <c r="K5" s="4"/>
      <c r="L5" s="4"/>
      <c r="M5" s="4"/>
      <c r="N5" s="4"/>
      <c r="O5" s="4"/>
      <c r="P5" s="4"/>
      <c r="Q5" s="4"/>
      <c r="R5" s="4"/>
      <c r="S5" s="4"/>
      <c r="T5" s="4"/>
      <c r="U5" s="4"/>
      <c r="V5" s="4"/>
      <c r="W5" s="4"/>
      <c r="X5" s="4"/>
      <c r="Y5" s="4"/>
      <c r="Z5" s="4"/>
      <c r="AA5" s="4"/>
      <c r="AB5" s="13"/>
      <c r="AC5" s="10"/>
      <c r="AD5" s="4"/>
      <c r="AE5" s="4"/>
    </row>
    <row r="6" spans="1:33" ht="17.100000000000001" customHeight="1" x14ac:dyDescent="0.2">
      <c r="A6" s="14"/>
      <c r="B6" s="15"/>
      <c r="C6" s="15"/>
      <c r="D6" s="16"/>
      <c r="E6" s="16"/>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31</v>
      </c>
      <c r="AC6" s="1" t="s">
        <v>32</v>
      </c>
      <c r="AD6" s="1" t="s">
        <v>33</v>
      </c>
      <c r="AE6" s="1" t="s">
        <v>34</v>
      </c>
    </row>
    <row r="7" spans="1:33" ht="24.75" customHeight="1" x14ac:dyDescent="0.2">
      <c r="A7" s="17" t="s">
        <v>35</v>
      </c>
      <c r="B7" s="15"/>
      <c r="C7" s="15"/>
      <c r="D7" s="11" t="s">
        <v>36</v>
      </c>
      <c r="E7" s="18" t="s">
        <v>37</v>
      </c>
      <c r="F7" s="19" t="s">
        <v>38</v>
      </c>
      <c r="G7" s="19" t="s">
        <v>39</v>
      </c>
      <c r="H7" s="19" t="s">
        <v>40</v>
      </c>
      <c r="I7" s="19" t="s">
        <v>41</v>
      </c>
      <c r="J7" s="19" t="s">
        <v>42</v>
      </c>
      <c r="K7" s="19" t="s">
        <v>43</v>
      </c>
      <c r="L7" s="19" t="s">
        <v>44</v>
      </c>
      <c r="M7" s="19" t="s">
        <v>45</v>
      </c>
      <c r="N7" s="19" t="s">
        <v>46</v>
      </c>
      <c r="O7" s="19" t="s">
        <v>47</v>
      </c>
      <c r="P7" s="19" t="s">
        <v>48</v>
      </c>
      <c r="Q7" s="19" t="s">
        <v>49</v>
      </c>
      <c r="R7" s="19" t="s">
        <v>50</v>
      </c>
      <c r="S7" s="19" t="s">
        <v>51</v>
      </c>
      <c r="T7" s="19" t="s">
        <v>52</v>
      </c>
      <c r="U7" s="19" t="s">
        <v>53</v>
      </c>
      <c r="V7" s="19" t="s">
        <v>54</v>
      </c>
      <c r="W7" s="19" t="s">
        <v>55</v>
      </c>
      <c r="X7" s="19" t="s">
        <v>56</v>
      </c>
      <c r="Y7" s="19" t="s">
        <v>57</v>
      </c>
      <c r="Z7" s="19" t="s">
        <v>58</v>
      </c>
      <c r="AA7" s="19" t="s">
        <v>59</v>
      </c>
      <c r="AB7" s="19" t="s">
        <v>60</v>
      </c>
      <c r="AC7" s="19" t="s">
        <v>61</v>
      </c>
      <c r="AD7" s="19" t="s">
        <v>62</v>
      </c>
      <c r="AE7" s="19" t="s">
        <v>63</v>
      </c>
    </row>
    <row r="8" spans="1:33" ht="15.95" customHeight="1" x14ac:dyDescent="0.2">
      <c r="A8" s="1">
        <v>1</v>
      </c>
      <c r="D8" s="20" t="s">
        <v>64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3" ht="15.95" customHeight="1" x14ac:dyDescent="0.2">
      <c r="A9" s="1">
        <v>2</v>
      </c>
      <c r="D9" s="21" t="s">
        <v>65</v>
      </c>
      <c r="E9" s="22">
        <f t="shared" ref="E9:E14" si="0">SUM(F9:AE9)</f>
        <v>526480468.25999981</v>
      </c>
      <c r="F9" s="22">
        <v>7294884.1799999988</v>
      </c>
      <c r="G9" s="22">
        <v>4384512.910000002</v>
      </c>
      <c r="H9" s="23">
        <v>3687291.71</v>
      </c>
      <c r="I9" s="24">
        <v>4270082.4899999993</v>
      </c>
      <c r="J9" s="24">
        <v>18791115.440000005</v>
      </c>
      <c r="K9" s="24">
        <v>7798709.0499999998</v>
      </c>
      <c r="L9" s="24">
        <v>108868487.55</v>
      </c>
      <c r="M9" s="24">
        <v>0</v>
      </c>
      <c r="N9" s="24">
        <v>25947594.789999999</v>
      </c>
      <c r="O9" s="24">
        <v>8912155.1100000013</v>
      </c>
      <c r="P9" s="24">
        <v>52224846.250000007</v>
      </c>
      <c r="Q9" s="24">
        <v>7551452.2000000002</v>
      </c>
      <c r="R9" s="24">
        <v>12270702.01</v>
      </c>
      <c r="S9" s="24">
        <v>486577.62</v>
      </c>
      <c r="T9" s="24">
        <v>38853917.110000007</v>
      </c>
      <c r="U9" s="24">
        <v>72971865.789999992</v>
      </c>
      <c r="V9" s="24">
        <v>5189233.88</v>
      </c>
      <c r="W9" s="24">
        <v>37887882.079999991</v>
      </c>
      <c r="X9" s="24">
        <v>25768028.719999999</v>
      </c>
      <c r="Y9" s="24">
        <v>15184003.260000002</v>
      </c>
      <c r="Z9" s="24">
        <v>1764430.1199999996</v>
      </c>
      <c r="AA9" s="24">
        <v>11124030.710000001</v>
      </c>
      <c r="AB9" s="24">
        <v>4725781.07</v>
      </c>
      <c r="AC9" s="24">
        <v>46624559.349999987</v>
      </c>
      <c r="AD9" s="24">
        <v>1720319.75</v>
      </c>
      <c r="AE9" s="24">
        <v>2178005.1100000003</v>
      </c>
      <c r="AG9" s="22"/>
    </row>
    <row r="10" spans="1:33" ht="15.95" customHeight="1" x14ac:dyDescent="0.2">
      <c r="A10" s="1">
        <v>3</v>
      </c>
      <c r="D10" s="21" t="s">
        <v>66</v>
      </c>
      <c r="E10" s="22">
        <f t="shared" si="0"/>
        <v>31818585.690000001</v>
      </c>
      <c r="F10" s="22">
        <v>346534.32000000007</v>
      </c>
      <c r="G10" s="22">
        <v>283294.51999999996</v>
      </c>
      <c r="H10" s="23">
        <v>202349.96000000002</v>
      </c>
      <c r="I10" s="24">
        <v>190480.06000000006</v>
      </c>
      <c r="J10" s="24">
        <v>423176.56</v>
      </c>
      <c r="K10" s="24">
        <v>459703.45</v>
      </c>
      <c r="L10" s="24">
        <v>7410131.0100000007</v>
      </c>
      <c r="M10" s="24">
        <v>0</v>
      </c>
      <c r="N10" s="24">
        <v>1305735.8500000006</v>
      </c>
      <c r="O10" s="24">
        <v>366877.55999999994</v>
      </c>
      <c r="P10" s="24">
        <v>2398303.84</v>
      </c>
      <c r="Q10" s="24">
        <v>353682.97</v>
      </c>
      <c r="R10" s="24">
        <v>486822.57</v>
      </c>
      <c r="S10" s="24">
        <v>4321.2499999999991</v>
      </c>
      <c r="T10" s="24">
        <v>1969242.4999999998</v>
      </c>
      <c r="U10" s="24">
        <v>3798137.1500000008</v>
      </c>
      <c r="V10" s="24">
        <v>570090.76000000013</v>
      </c>
      <c r="W10" s="24">
        <v>1475118.0599999998</v>
      </c>
      <c r="X10" s="24">
        <v>2340144.7400000002</v>
      </c>
      <c r="Y10" s="24">
        <v>3789333.1599999997</v>
      </c>
      <c r="Z10" s="24">
        <v>125835.95999999998</v>
      </c>
      <c r="AA10" s="24">
        <v>665674.22000000009</v>
      </c>
      <c r="AB10" s="24">
        <v>257384.03999999998</v>
      </c>
      <c r="AC10" s="24">
        <v>2370522.2200000002</v>
      </c>
      <c r="AD10" s="24">
        <v>99026.35</v>
      </c>
      <c r="AE10" s="24">
        <v>126662.60999999999</v>
      </c>
      <c r="AG10" s="22"/>
    </row>
    <row r="11" spans="1:33" ht="15.95" customHeight="1" x14ac:dyDescent="0.2">
      <c r="A11" s="1">
        <v>4</v>
      </c>
      <c r="D11" s="21" t="s">
        <v>67</v>
      </c>
      <c r="E11" s="22">
        <f t="shared" si="0"/>
        <v>0</v>
      </c>
      <c r="F11" s="22">
        <v>0</v>
      </c>
      <c r="G11" s="22">
        <v>0</v>
      </c>
      <c r="H11" s="23">
        <v>0</v>
      </c>
      <c r="I11" s="24">
        <v>0</v>
      </c>
      <c r="J11" s="24">
        <v>0</v>
      </c>
      <c r="AG11" s="22"/>
    </row>
    <row r="12" spans="1:33" ht="15.95" customHeight="1" x14ac:dyDescent="0.2">
      <c r="A12" s="1">
        <v>5</v>
      </c>
      <c r="D12" s="21" t="s">
        <v>68</v>
      </c>
      <c r="E12" s="22">
        <f t="shared" si="0"/>
        <v>0</v>
      </c>
      <c r="H12" s="23"/>
      <c r="I12" s="24"/>
      <c r="J12" s="24"/>
      <c r="L12" s="24">
        <v>0</v>
      </c>
      <c r="AG12" s="22"/>
    </row>
    <row r="13" spans="1:33" ht="15.95" customHeight="1" x14ac:dyDescent="0.2">
      <c r="A13" s="1">
        <v>6</v>
      </c>
      <c r="D13" s="21" t="s">
        <v>68</v>
      </c>
      <c r="E13" s="22">
        <f t="shared" si="0"/>
        <v>0</v>
      </c>
      <c r="H13" s="23"/>
      <c r="I13" s="24"/>
      <c r="J13" s="24"/>
      <c r="AG13" s="22"/>
    </row>
    <row r="14" spans="1:33" ht="15.95" customHeight="1" thickBot="1" x14ac:dyDescent="0.25">
      <c r="A14" s="1">
        <v>7</v>
      </c>
      <c r="D14" s="25" t="s">
        <v>69</v>
      </c>
      <c r="E14" s="25">
        <f t="shared" si="0"/>
        <v>558299053.95000005</v>
      </c>
      <c r="F14" s="25">
        <f>SUM(F8:F13)</f>
        <v>7641418.4999999991</v>
      </c>
      <c r="G14" s="25">
        <f t="shared" ref="G14:AE14" si="1">SUM(G8:G13)</f>
        <v>4667807.4300000016</v>
      </c>
      <c r="H14" s="25">
        <f t="shared" si="1"/>
        <v>3889641.67</v>
      </c>
      <c r="I14" s="25">
        <f t="shared" si="1"/>
        <v>4460562.5499999989</v>
      </c>
      <c r="J14" s="25">
        <f t="shared" si="1"/>
        <v>19214292.000000004</v>
      </c>
      <c r="K14" s="25">
        <f t="shared" si="1"/>
        <v>8258412.5</v>
      </c>
      <c r="L14" s="25">
        <f t="shared" si="1"/>
        <v>116278618.56</v>
      </c>
      <c r="M14" s="25">
        <f t="shared" si="1"/>
        <v>0</v>
      </c>
      <c r="N14" s="25">
        <f t="shared" si="1"/>
        <v>27253330.640000001</v>
      </c>
      <c r="O14" s="25">
        <f t="shared" si="1"/>
        <v>9279032.6700000018</v>
      </c>
      <c r="P14" s="25">
        <f t="shared" si="1"/>
        <v>54623150.090000004</v>
      </c>
      <c r="Q14" s="25">
        <f t="shared" si="1"/>
        <v>7905135.1699999999</v>
      </c>
      <c r="R14" s="25">
        <f t="shared" si="1"/>
        <v>12757524.58</v>
      </c>
      <c r="S14" s="25">
        <f t="shared" si="1"/>
        <v>490898.87</v>
      </c>
      <c r="T14" s="25">
        <f t="shared" si="1"/>
        <v>40823159.610000007</v>
      </c>
      <c r="U14" s="25">
        <f t="shared" si="1"/>
        <v>76770002.939999998</v>
      </c>
      <c r="V14" s="25">
        <f t="shared" si="1"/>
        <v>5759324.6399999997</v>
      </c>
      <c r="W14" s="25">
        <f t="shared" si="1"/>
        <v>39363000.139999993</v>
      </c>
      <c r="X14" s="25">
        <f t="shared" si="1"/>
        <v>28108173.460000001</v>
      </c>
      <c r="Y14" s="25">
        <f t="shared" si="1"/>
        <v>18973336.420000002</v>
      </c>
      <c r="Z14" s="25">
        <f t="shared" si="1"/>
        <v>1890266.0799999996</v>
      </c>
      <c r="AA14" s="25">
        <f t="shared" si="1"/>
        <v>11789704.930000002</v>
      </c>
      <c r="AB14" s="25">
        <f t="shared" si="1"/>
        <v>4983165.1100000003</v>
      </c>
      <c r="AC14" s="25">
        <f t="shared" si="1"/>
        <v>48995081.569999985</v>
      </c>
      <c r="AD14" s="25">
        <f t="shared" si="1"/>
        <v>1819346.1</v>
      </c>
      <c r="AE14" s="25">
        <f t="shared" si="1"/>
        <v>2304667.7200000002</v>
      </c>
      <c r="AG14" s="22"/>
    </row>
    <row r="15" spans="1:33" ht="15.95" customHeight="1" thickTop="1" x14ac:dyDescent="0.2">
      <c r="A15" s="1">
        <v>8</v>
      </c>
      <c r="D15" s="64" t="s">
        <v>70</v>
      </c>
      <c r="E15" s="65">
        <f t="shared" ref="E15:AE15" si="2">E14</f>
        <v>558299053.95000005</v>
      </c>
      <c r="F15" s="65">
        <f t="shared" si="2"/>
        <v>7641418.4999999991</v>
      </c>
      <c r="G15" s="65">
        <f t="shared" si="2"/>
        <v>4667807.4300000016</v>
      </c>
      <c r="H15" s="65">
        <f t="shared" si="2"/>
        <v>3889641.67</v>
      </c>
      <c r="I15" s="65">
        <f t="shared" si="2"/>
        <v>4460562.5499999989</v>
      </c>
      <c r="J15" s="65">
        <f t="shared" si="2"/>
        <v>19214292.000000004</v>
      </c>
      <c r="K15" s="65">
        <f t="shared" si="2"/>
        <v>8258412.5</v>
      </c>
      <c r="L15" s="65">
        <f t="shared" si="2"/>
        <v>116278618.56</v>
      </c>
      <c r="M15" s="65">
        <f t="shared" si="2"/>
        <v>0</v>
      </c>
      <c r="N15" s="65">
        <f t="shared" si="2"/>
        <v>27253330.640000001</v>
      </c>
      <c r="O15" s="65">
        <f t="shared" si="2"/>
        <v>9279032.6700000018</v>
      </c>
      <c r="P15" s="65">
        <f t="shared" si="2"/>
        <v>54623150.090000004</v>
      </c>
      <c r="Q15" s="65">
        <f t="shared" si="2"/>
        <v>7905135.1699999999</v>
      </c>
      <c r="R15" s="65">
        <f t="shared" si="2"/>
        <v>12757524.58</v>
      </c>
      <c r="S15" s="65">
        <f t="shared" si="2"/>
        <v>490898.87</v>
      </c>
      <c r="T15" s="65">
        <f t="shared" si="2"/>
        <v>40823159.610000007</v>
      </c>
      <c r="U15" s="65">
        <f t="shared" si="2"/>
        <v>76770002.939999998</v>
      </c>
      <c r="V15" s="65">
        <f t="shared" si="2"/>
        <v>5759324.6399999997</v>
      </c>
      <c r="W15" s="65">
        <f t="shared" si="2"/>
        <v>39363000.139999993</v>
      </c>
      <c r="X15" s="65">
        <f t="shared" si="2"/>
        <v>28108173.460000001</v>
      </c>
      <c r="Y15" s="65">
        <f t="shared" si="2"/>
        <v>18973336.420000002</v>
      </c>
      <c r="Z15" s="65">
        <f t="shared" si="2"/>
        <v>1890266.0799999996</v>
      </c>
      <c r="AA15" s="65">
        <f t="shared" si="2"/>
        <v>11789704.930000002</v>
      </c>
      <c r="AB15" s="65">
        <f t="shared" si="2"/>
        <v>4983165.1100000003</v>
      </c>
      <c r="AC15" s="65">
        <f t="shared" si="2"/>
        <v>48995081.569999985</v>
      </c>
      <c r="AD15" s="65">
        <f t="shared" si="2"/>
        <v>1819346.1</v>
      </c>
      <c r="AE15" s="65">
        <f t="shared" si="2"/>
        <v>2304667.7200000002</v>
      </c>
      <c r="AG15" s="22"/>
    </row>
    <row r="16" spans="1:33" ht="21" customHeight="1" x14ac:dyDescent="0.2">
      <c r="A16" s="1">
        <v>9</v>
      </c>
      <c r="D16" s="26" t="s">
        <v>71</v>
      </c>
      <c r="E16" s="26"/>
      <c r="F16" s="26"/>
      <c r="G16" s="26"/>
      <c r="H16" s="26"/>
      <c r="I16" s="26"/>
      <c r="J16" s="26"/>
      <c r="K16" s="4"/>
      <c r="L16" s="4"/>
      <c r="M16" s="4"/>
      <c r="N16" s="4"/>
      <c r="O16" s="4"/>
      <c r="P16" s="4"/>
      <c r="Q16" s="4"/>
      <c r="R16" s="4"/>
      <c r="S16" s="4"/>
      <c r="T16" s="4"/>
      <c r="U16" s="4"/>
      <c r="V16" s="4"/>
      <c r="W16" s="4"/>
      <c r="X16" s="4"/>
      <c r="Y16" s="4"/>
      <c r="Z16" s="4"/>
      <c r="AA16" s="4"/>
      <c r="AB16" s="4"/>
      <c r="AC16" s="4"/>
      <c r="AD16" s="4"/>
      <c r="AE16" s="4"/>
      <c r="AG16" s="22"/>
    </row>
    <row r="17" spans="1:33" ht="15.95" customHeight="1" x14ac:dyDescent="0.2">
      <c r="A17" s="1">
        <v>10</v>
      </c>
      <c r="D17" s="11" t="s">
        <v>72</v>
      </c>
      <c r="E17" s="11"/>
      <c r="F17" s="11"/>
      <c r="G17" s="11"/>
      <c r="H17" s="11"/>
      <c r="I17" s="11"/>
      <c r="J17" s="11"/>
      <c r="K17" s="4"/>
      <c r="L17" s="4"/>
      <c r="M17" s="4"/>
      <c r="N17" s="4"/>
      <c r="O17" s="4"/>
      <c r="P17" s="4"/>
      <c r="Q17" s="4"/>
      <c r="R17" s="4"/>
      <c r="S17" s="4"/>
      <c r="T17" s="4"/>
      <c r="U17" s="4"/>
      <c r="V17" s="4"/>
      <c r="W17" s="4"/>
      <c r="X17" s="4"/>
      <c r="Y17" s="4"/>
      <c r="Z17" s="4"/>
      <c r="AA17" s="4"/>
      <c r="AB17" s="4"/>
      <c r="AC17" s="4"/>
      <c r="AD17" s="4"/>
      <c r="AE17" s="4"/>
      <c r="AG17" s="22"/>
    </row>
    <row r="18" spans="1:33" ht="15.95" customHeight="1" x14ac:dyDescent="0.2">
      <c r="A18" s="1">
        <v>11</v>
      </c>
      <c r="D18" s="21" t="s">
        <v>73</v>
      </c>
      <c r="E18" s="27">
        <f t="shared" ref="E18:E22" si="3">SUM(F18:AE18)</f>
        <v>1881727.7499999995</v>
      </c>
      <c r="F18" s="27">
        <v>42212.84</v>
      </c>
      <c r="G18" s="27">
        <v>19697.71</v>
      </c>
      <c r="H18" s="24">
        <v>14556.84</v>
      </c>
      <c r="I18" s="27">
        <v>25340.9</v>
      </c>
      <c r="J18" s="27">
        <v>61213.749999999985</v>
      </c>
      <c r="K18" s="27">
        <v>35227.659999999989</v>
      </c>
      <c r="L18" s="27">
        <v>357940.41999999993</v>
      </c>
      <c r="M18" s="27">
        <v>0</v>
      </c>
      <c r="N18" s="27">
        <v>84529.650000000023</v>
      </c>
      <c r="O18" s="27">
        <v>32228.269999999997</v>
      </c>
      <c r="P18" s="27">
        <v>186777.77999999997</v>
      </c>
      <c r="Q18" s="27">
        <v>28439.53</v>
      </c>
      <c r="R18" s="27">
        <v>51604.920000000006</v>
      </c>
      <c r="S18" s="27">
        <v>1227.2100000000007</v>
      </c>
      <c r="T18" s="27">
        <v>134548.30000000002</v>
      </c>
      <c r="U18" s="27">
        <v>237300.17999999991</v>
      </c>
      <c r="V18" s="27">
        <v>14227.27</v>
      </c>
      <c r="W18" s="27">
        <v>135120.38</v>
      </c>
      <c r="X18" s="27">
        <v>97182.419999999984</v>
      </c>
      <c r="Y18" s="27">
        <v>60449.64</v>
      </c>
      <c r="Z18" s="27">
        <v>6710.949999999998</v>
      </c>
      <c r="AA18" s="27">
        <v>42930.340000000004</v>
      </c>
      <c r="AB18" s="27">
        <v>22924.9</v>
      </c>
      <c r="AC18" s="27">
        <v>166942.21</v>
      </c>
      <c r="AD18" s="27">
        <v>14985.55</v>
      </c>
      <c r="AE18" s="27">
        <v>7408.130000000001</v>
      </c>
      <c r="AG18" s="22"/>
    </row>
    <row r="19" spans="1:33" ht="15.95" customHeight="1" x14ac:dyDescent="0.2">
      <c r="A19" s="1">
        <v>12</v>
      </c>
      <c r="D19" s="21" t="s">
        <v>74</v>
      </c>
      <c r="E19" s="27">
        <f t="shared" si="3"/>
        <v>0</v>
      </c>
      <c r="F19" s="27">
        <v>0</v>
      </c>
      <c r="G19" s="27">
        <v>0</v>
      </c>
      <c r="H19" s="24">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G19" s="22"/>
    </row>
    <row r="20" spans="1:33" ht="26.25" customHeight="1" x14ac:dyDescent="0.2">
      <c r="A20" s="1">
        <v>13</v>
      </c>
      <c r="D20" s="28" t="s">
        <v>75</v>
      </c>
      <c r="E20" s="27">
        <f t="shared" si="3"/>
        <v>0</v>
      </c>
      <c r="F20" s="27">
        <v>0</v>
      </c>
      <c r="G20" s="27">
        <v>0</v>
      </c>
      <c r="H20" s="29">
        <v>0</v>
      </c>
      <c r="I20" s="27">
        <v>0</v>
      </c>
      <c r="J20" s="27">
        <v>0</v>
      </c>
      <c r="K20" s="27">
        <v>0</v>
      </c>
      <c r="L20" s="27">
        <v>0</v>
      </c>
      <c r="M20" s="27">
        <v>0</v>
      </c>
      <c r="N20" s="30">
        <v>0</v>
      </c>
      <c r="O20" s="27">
        <v>0</v>
      </c>
      <c r="P20" s="27">
        <v>0</v>
      </c>
      <c r="Q20" s="27">
        <v>0</v>
      </c>
      <c r="R20" s="27">
        <v>0</v>
      </c>
      <c r="S20" s="30">
        <v>0</v>
      </c>
      <c r="T20" s="27">
        <v>0</v>
      </c>
      <c r="U20" s="27">
        <v>0</v>
      </c>
      <c r="V20" s="27">
        <v>0</v>
      </c>
      <c r="W20" s="27">
        <v>0</v>
      </c>
      <c r="X20" s="27">
        <v>0</v>
      </c>
      <c r="Y20" s="27">
        <v>0</v>
      </c>
      <c r="Z20" s="27">
        <v>0</v>
      </c>
      <c r="AA20" s="27">
        <v>0</v>
      </c>
      <c r="AB20" s="27">
        <v>0</v>
      </c>
      <c r="AC20" s="27">
        <v>0</v>
      </c>
      <c r="AD20" s="27">
        <v>0</v>
      </c>
      <c r="AE20" s="27">
        <v>0</v>
      </c>
      <c r="AG20" s="22"/>
    </row>
    <row r="21" spans="1:33" ht="15.95" customHeight="1" x14ac:dyDescent="0.2">
      <c r="A21" s="1">
        <v>14</v>
      </c>
      <c r="D21" s="31" t="s">
        <v>68</v>
      </c>
      <c r="E21" s="27">
        <f t="shared" si="3"/>
        <v>0</v>
      </c>
      <c r="F21" s="27"/>
      <c r="G21" s="27"/>
      <c r="H21" s="29"/>
      <c r="I21" s="27"/>
      <c r="J21" s="27"/>
      <c r="K21" s="27"/>
      <c r="L21" s="27"/>
      <c r="M21" s="27"/>
      <c r="N21" s="30"/>
      <c r="O21" s="27"/>
      <c r="P21" s="27"/>
      <c r="Q21" s="27"/>
      <c r="R21" s="27"/>
      <c r="S21" s="30"/>
      <c r="T21" s="27"/>
      <c r="U21" s="27"/>
      <c r="V21" s="27"/>
      <c r="W21" s="27"/>
      <c r="X21" s="27"/>
      <c r="Y21" s="27"/>
      <c r="Z21" s="27"/>
      <c r="AA21" s="27"/>
      <c r="AB21" s="27"/>
      <c r="AC21" s="27"/>
      <c r="AD21" s="27"/>
      <c r="AE21" s="27"/>
      <c r="AG21" s="22"/>
    </row>
    <row r="22" spans="1:33" ht="15.95" customHeight="1" x14ac:dyDescent="0.2">
      <c r="A22" s="1">
        <v>15</v>
      </c>
      <c r="D22" s="7" t="s">
        <v>76</v>
      </c>
      <c r="E22" s="67">
        <f t="shared" si="3"/>
        <v>1881727.7499999995</v>
      </c>
      <c r="F22" s="67">
        <f>SUM(F18:F21)</f>
        <v>42212.84</v>
      </c>
      <c r="G22" s="67">
        <f t="shared" ref="G22:AE22" si="4">SUM(G18:G21)</f>
        <v>19697.71</v>
      </c>
      <c r="H22" s="67">
        <f t="shared" si="4"/>
        <v>14556.84</v>
      </c>
      <c r="I22" s="67">
        <f t="shared" si="4"/>
        <v>25340.9</v>
      </c>
      <c r="J22" s="67">
        <f t="shared" si="4"/>
        <v>61213.749999999985</v>
      </c>
      <c r="K22" s="67">
        <f t="shared" si="4"/>
        <v>35227.659999999989</v>
      </c>
      <c r="L22" s="67">
        <f t="shared" si="4"/>
        <v>357940.41999999993</v>
      </c>
      <c r="M22" s="67">
        <f t="shared" si="4"/>
        <v>0</v>
      </c>
      <c r="N22" s="67">
        <f t="shared" si="4"/>
        <v>84529.650000000023</v>
      </c>
      <c r="O22" s="67">
        <f t="shared" si="4"/>
        <v>32228.269999999997</v>
      </c>
      <c r="P22" s="67">
        <f t="shared" si="4"/>
        <v>186777.77999999997</v>
      </c>
      <c r="Q22" s="67">
        <f t="shared" si="4"/>
        <v>28439.53</v>
      </c>
      <c r="R22" s="67">
        <f t="shared" si="4"/>
        <v>51604.920000000006</v>
      </c>
      <c r="S22" s="67">
        <f t="shared" si="4"/>
        <v>1227.2100000000007</v>
      </c>
      <c r="T22" s="67">
        <f t="shared" si="4"/>
        <v>134548.30000000002</v>
      </c>
      <c r="U22" s="67">
        <f t="shared" si="4"/>
        <v>237300.17999999991</v>
      </c>
      <c r="V22" s="67">
        <f t="shared" si="4"/>
        <v>14227.27</v>
      </c>
      <c r="W22" s="67">
        <f t="shared" si="4"/>
        <v>135120.38</v>
      </c>
      <c r="X22" s="67">
        <f t="shared" si="4"/>
        <v>97182.419999999984</v>
      </c>
      <c r="Y22" s="67">
        <f t="shared" si="4"/>
        <v>60449.64</v>
      </c>
      <c r="Z22" s="67">
        <f t="shared" si="4"/>
        <v>6710.949999999998</v>
      </c>
      <c r="AA22" s="67">
        <f t="shared" si="4"/>
        <v>42930.340000000004</v>
      </c>
      <c r="AB22" s="67">
        <f t="shared" si="4"/>
        <v>22924.9</v>
      </c>
      <c r="AC22" s="67">
        <f t="shared" si="4"/>
        <v>166942.21</v>
      </c>
      <c r="AD22" s="67">
        <f t="shared" si="4"/>
        <v>14985.55</v>
      </c>
      <c r="AE22" s="67">
        <f t="shared" si="4"/>
        <v>7408.130000000001</v>
      </c>
      <c r="AG22" s="22"/>
    </row>
    <row r="23" spans="1:33" ht="15.95" customHeight="1" x14ac:dyDescent="0.2">
      <c r="A23" s="1">
        <v>16</v>
      </c>
      <c r="D23" s="32" t="s">
        <v>77</v>
      </c>
      <c r="E23" s="32"/>
      <c r="F23" s="32"/>
      <c r="G23" s="32"/>
      <c r="H23" s="32"/>
      <c r="I23" s="32"/>
      <c r="J23" s="32"/>
      <c r="K23" s="4"/>
      <c r="L23" s="4"/>
      <c r="M23" s="4"/>
      <c r="N23" s="4"/>
      <c r="O23" s="4"/>
      <c r="P23" s="4"/>
      <c r="Q23" s="4"/>
      <c r="R23" s="4"/>
      <c r="S23" s="4"/>
      <c r="T23" s="4"/>
      <c r="U23" s="4"/>
      <c r="V23" s="4"/>
      <c r="W23" s="4"/>
      <c r="X23" s="4"/>
      <c r="Y23" s="4"/>
      <c r="Z23" s="4"/>
      <c r="AA23" s="4"/>
      <c r="AB23" s="4"/>
      <c r="AC23" s="4"/>
      <c r="AD23" s="4"/>
      <c r="AE23" s="4"/>
      <c r="AG23" s="22"/>
    </row>
    <row r="24" spans="1:33" ht="15.95" customHeight="1" x14ac:dyDescent="0.2">
      <c r="B24" s="15" t="s">
        <v>78</v>
      </c>
      <c r="C24" s="15" t="s">
        <v>79</v>
      </c>
      <c r="D24" s="15" t="s">
        <v>80</v>
      </c>
      <c r="E24" s="32"/>
      <c r="F24" s="32"/>
      <c r="G24" s="32"/>
      <c r="H24" s="32"/>
      <c r="I24" s="32"/>
      <c r="J24" s="32"/>
      <c r="K24" s="4"/>
      <c r="L24" s="4"/>
      <c r="M24" s="4"/>
      <c r="N24" s="4"/>
      <c r="O24" s="4"/>
      <c r="P24" s="4"/>
      <c r="Q24" s="4"/>
      <c r="R24" s="4"/>
      <c r="S24" s="4"/>
      <c r="T24" s="4"/>
      <c r="U24" s="4"/>
      <c r="V24" s="4"/>
      <c r="W24" s="4"/>
      <c r="X24" s="4"/>
      <c r="Y24" s="4"/>
      <c r="Z24" s="4"/>
      <c r="AA24" s="4"/>
      <c r="AB24" s="4"/>
      <c r="AC24" s="4"/>
      <c r="AD24" s="4"/>
      <c r="AE24" s="4"/>
      <c r="AG24" s="22"/>
    </row>
    <row r="25" spans="1:33" ht="15.95" hidden="1" customHeight="1" outlineLevel="2" x14ac:dyDescent="0.2">
      <c r="B25" s="2" t="s">
        <v>81</v>
      </c>
      <c r="C25" s="2" t="s">
        <v>82</v>
      </c>
      <c r="D25" s="2" t="s">
        <v>287</v>
      </c>
      <c r="E25" s="33">
        <f t="shared" ref="E25:E45" si="5">SUM(F25:AE25)</f>
        <v>11316.529999999999</v>
      </c>
      <c r="F25" s="34">
        <v>1444.83</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c r="AA25" s="34">
        <v>0</v>
      </c>
      <c r="AB25" s="34">
        <v>0</v>
      </c>
      <c r="AC25" s="34">
        <v>9871.6999999999989</v>
      </c>
      <c r="AD25" s="34">
        <v>0</v>
      </c>
      <c r="AE25" s="34">
        <v>0</v>
      </c>
      <c r="AG25" s="22"/>
    </row>
    <row r="26" spans="1:33" ht="15.95" hidden="1" customHeight="1" outlineLevel="2" x14ac:dyDescent="0.2">
      <c r="B26" s="2" t="s">
        <v>81</v>
      </c>
      <c r="C26" s="2" t="s">
        <v>83</v>
      </c>
      <c r="D26" s="2" t="s">
        <v>288</v>
      </c>
      <c r="E26" s="33">
        <f t="shared" si="5"/>
        <v>297446.07999999996</v>
      </c>
      <c r="F26" s="34">
        <v>0</v>
      </c>
      <c r="G26" s="34">
        <v>88064.86</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c r="AA26" s="34">
        <v>0</v>
      </c>
      <c r="AB26" s="34">
        <v>0</v>
      </c>
      <c r="AC26" s="34">
        <v>209381.21999999997</v>
      </c>
      <c r="AD26" s="34">
        <v>0</v>
      </c>
      <c r="AE26" s="34">
        <v>0</v>
      </c>
      <c r="AG26" s="22"/>
    </row>
    <row r="27" spans="1:33" ht="15.95" hidden="1" customHeight="1" outlineLevel="2" x14ac:dyDescent="0.2">
      <c r="B27" s="2" t="s">
        <v>81</v>
      </c>
      <c r="C27" s="2" t="s">
        <v>84</v>
      </c>
      <c r="D27" s="2" t="s">
        <v>289</v>
      </c>
      <c r="E27" s="33">
        <f t="shared" si="5"/>
        <v>0</v>
      </c>
      <c r="F27" s="34">
        <v>0</v>
      </c>
      <c r="G27" s="34">
        <v>0</v>
      </c>
      <c r="H27" s="34">
        <v>0</v>
      </c>
      <c r="I27" s="34">
        <v>0</v>
      </c>
      <c r="J27" s="34">
        <v>0</v>
      </c>
      <c r="K27" s="34">
        <v>0</v>
      </c>
      <c r="L27" s="34">
        <v>0</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G27" s="22"/>
    </row>
    <row r="28" spans="1:33" ht="15.95" hidden="1" customHeight="1" outlineLevel="2" x14ac:dyDescent="0.2">
      <c r="B28" s="2" t="s">
        <v>81</v>
      </c>
      <c r="C28" s="2" t="s">
        <v>85</v>
      </c>
      <c r="D28" s="2" t="s">
        <v>290</v>
      </c>
      <c r="E28" s="33">
        <f t="shared" si="5"/>
        <v>0</v>
      </c>
      <c r="F28" s="34">
        <v>0</v>
      </c>
      <c r="G28" s="34">
        <v>0</v>
      </c>
      <c r="H28" s="34">
        <v>0</v>
      </c>
      <c r="I28" s="34">
        <v>0</v>
      </c>
      <c r="J28" s="34">
        <v>0</v>
      </c>
      <c r="K28" s="34">
        <v>0</v>
      </c>
      <c r="L28" s="34">
        <v>0</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G28" s="22"/>
    </row>
    <row r="29" spans="1:33" ht="15.95" hidden="1" customHeight="1" outlineLevel="2" x14ac:dyDescent="0.2">
      <c r="B29" s="2" t="s">
        <v>81</v>
      </c>
      <c r="C29" s="2" t="s">
        <v>86</v>
      </c>
      <c r="D29" s="2" t="s">
        <v>291</v>
      </c>
      <c r="E29" s="33">
        <f t="shared" si="5"/>
        <v>68525.179999999993</v>
      </c>
      <c r="F29" s="34">
        <v>0</v>
      </c>
      <c r="G29" s="34">
        <v>0</v>
      </c>
      <c r="H29" s="34">
        <v>0</v>
      </c>
      <c r="I29" s="34">
        <v>68525.179999999993</v>
      </c>
      <c r="J29" s="34">
        <v>0</v>
      </c>
      <c r="K29" s="34">
        <v>0</v>
      </c>
      <c r="L29" s="34">
        <v>0</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G29" s="22"/>
    </row>
    <row r="30" spans="1:33" ht="15.95" hidden="1" customHeight="1" outlineLevel="2" x14ac:dyDescent="0.2">
      <c r="B30" s="2" t="s">
        <v>81</v>
      </c>
      <c r="C30" s="2" t="s">
        <v>87</v>
      </c>
      <c r="D30" s="2" t="s">
        <v>292</v>
      </c>
      <c r="E30" s="33">
        <f t="shared" si="5"/>
        <v>238821.75</v>
      </c>
      <c r="F30" s="34">
        <v>0</v>
      </c>
      <c r="G30" s="34">
        <v>0</v>
      </c>
      <c r="H30" s="34">
        <v>0</v>
      </c>
      <c r="I30" s="34">
        <v>0</v>
      </c>
      <c r="J30" s="34">
        <v>238821.75</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G30" s="22"/>
    </row>
    <row r="31" spans="1:33" ht="15.95" hidden="1" customHeight="1" outlineLevel="2" x14ac:dyDescent="0.2">
      <c r="B31" s="2" t="s">
        <v>81</v>
      </c>
      <c r="C31" s="2" t="s">
        <v>88</v>
      </c>
      <c r="D31" s="2" t="s">
        <v>293</v>
      </c>
      <c r="E31" s="33">
        <f t="shared" si="5"/>
        <v>211836.37</v>
      </c>
      <c r="F31" s="34">
        <v>0</v>
      </c>
      <c r="G31" s="34">
        <v>0</v>
      </c>
      <c r="H31" s="34">
        <v>0</v>
      </c>
      <c r="I31" s="34">
        <v>0</v>
      </c>
      <c r="J31" s="34">
        <v>0</v>
      </c>
      <c r="K31" s="34">
        <v>123302.31000000001</v>
      </c>
      <c r="L31" s="34">
        <v>0</v>
      </c>
      <c r="M31" s="34">
        <v>0</v>
      </c>
      <c r="N31" s="34">
        <v>0</v>
      </c>
      <c r="O31" s="34">
        <v>0</v>
      </c>
      <c r="P31" s="34">
        <v>88534.06</v>
      </c>
      <c r="Q31" s="34">
        <v>0</v>
      </c>
      <c r="R31" s="34">
        <v>0</v>
      </c>
      <c r="S31" s="34">
        <v>0</v>
      </c>
      <c r="T31" s="34">
        <v>0</v>
      </c>
      <c r="U31" s="34">
        <v>0</v>
      </c>
      <c r="V31" s="34">
        <v>0</v>
      </c>
      <c r="W31" s="34">
        <v>0</v>
      </c>
      <c r="X31" s="34">
        <v>0</v>
      </c>
      <c r="Y31" s="34">
        <v>0</v>
      </c>
      <c r="Z31" s="34">
        <v>0</v>
      </c>
      <c r="AA31" s="34">
        <v>0</v>
      </c>
      <c r="AB31" s="34">
        <v>0</v>
      </c>
      <c r="AC31" s="34">
        <v>0</v>
      </c>
      <c r="AD31" s="34">
        <v>0</v>
      </c>
      <c r="AE31" s="34">
        <v>0</v>
      </c>
      <c r="AG31" s="22"/>
    </row>
    <row r="32" spans="1:33" ht="15.95" hidden="1" customHeight="1" outlineLevel="2" x14ac:dyDescent="0.2">
      <c r="B32" s="2" t="s">
        <v>81</v>
      </c>
      <c r="C32" s="2" t="s">
        <v>89</v>
      </c>
      <c r="D32" s="2" t="s">
        <v>294</v>
      </c>
      <c r="E32" s="33">
        <f t="shared" si="5"/>
        <v>492208.17</v>
      </c>
      <c r="F32" s="34">
        <v>0</v>
      </c>
      <c r="G32" s="34">
        <v>0</v>
      </c>
      <c r="H32" s="34">
        <v>0</v>
      </c>
      <c r="I32" s="34">
        <v>0</v>
      </c>
      <c r="J32" s="34">
        <v>0</v>
      </c>
      <c r="K32" s="34">
        <v>0</v>
      </c>
      <c r="L32" s="34">
        <v>468096.44</v>
      </c>
      <c r="M32" s="34">
        <v>0</v>
      </c>
      <c r="N32" s="34">
        <v>0</v>
      </c>
      <c r="O32" s="34">
        <v>0</v>
      </c>
      <c r="P32" s="34">
        <v>0</v>
      </c>
      <c r="Q32" s="34">
        <v>0</v>
      </c>
      <c r="R32" s="34">
        <v>0</v>
      </c>
      <c r="S32" s="34">
        <v>0</v>
      </c>
      <c r="T32" s="34">
        <v>0</v>
      </c>
      <c r="U32" s="34">
        <v>0</v>
      </c>
      <c r="V32" s="34">
        <v>0</v>
      </c>
      <c r="W32" s="34">
        <v>0</v>
      </c>
      <c r="X32" s="34">
        <v>0</v>
      </c>
      <c r="Y32" s="34">
        <v>24111.73</v>
      </c>
      <c r="Z32" s="34">
        <v>0</v>
      </c>
      <c r="AA32" s="34">
        <v>0</v>
      </c>
      <c r="AB32" s="34">
        <v>0</v>
      </c>
      <c r="AC32" s="34">
        <v>0</v>
      </c>
      <c r="AD32" s="34">
        <v>0</v>
      </c>
      <c r="AE32" s="34">
        <v>0</v>
      </c>
      <c r="AG32" s="22"/>
    </row>
    <row r="33" spans="1:33" ht="15.95" hidden="1" customHeight="1" outlineLevel="2" x14ac:dyDescent="0.2">
      <c r="B33" s="2" t="s">
        <v>81</v>
      </c>
      <c r="C33" s="2" t="s">
        <v>90</v>
      </c>
      <c r="D33" s="2" t="s">
        <v>295</v>
      </c>
      <c r="E33" s="33">
        <f t="shared" si="5"/>
        <v>0</v>
      </c>
      <c r="F33" s="34">
        <v>0</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c r="AA33" s="34">
        <v>0</v>
      </c>
      <c r="AB33" s="34">
        <v>0</v>
      </c>
      <c r="AC33" s="34">
        <v>0</v>
      </c>
      <c r="AD33" s="34">
        <v>0</v>
      </c>
      <c r="AE33" s="34">
        <v>0</v>
      </c>
      <c r="AG33" s="22"/>
    </row>
    <row r="34" spans="1:33" ht="15.95" hidden="1" customHeight="1" outlineLevel="2" x14ac:dyDescent="0.2">
      <c r="B34" s="2" t="s">
        <v>81</v>
      </c>
      <c r="C34" s="2" t="s">
        <v>91</v>
      </c>
      <c r="D34" s="2" t="s">
        <v>296</v>
      </c>
      <c r="E34" s="33">
        <f t="shared" si="5"/>
        <v>119419.62000000001</v>
      </c>
      <c r="F34" s="34">
        <v>0</v>
      </c>
      <c r="G34" s="34">
        <v>0</v>
      </c>
      <c r="H34" s="34">
        <v>0</v>
      </c>
      <c r="I34" s="34">
        <v>0</v>
      </c>
      <c r="J34" s="34">
        <v>0</v>
      </c>
      <c r="K34" s="34">
        <v>0</v>
      </c>
      <c r="L34" s="34">
        <v>0</v>
      </c>
      <c r="M34" s="34">
        <v>0</v>
      </c>
      <c r="N34" s="34">
        <v>0</v>
      </c>
      <c r="O34" s="34">
        <v>119220.1</v>
      </c>
      <c r="P34" s="34">
        <v>199.52</v>
      </c>
      <c r="Q34" s="34">
        <v>0</v>
      </c>
      <c r="R34" s="34">
        <v>0</v>
      </c>
      <c r="S34" s="34">
        <v>0</v>
      </c>
      <c r="T34" s="34">
        <v>0</v>
      </c>
      <c r="U34" s="34">
        <v>0</v>
      </c>
      <c r="V34" s="34">
        <v>0</v>
      </c>
      <c r="W34" s="34">
        <v>0</v>
      </c>
      <c r="X34" s="34">
        <v>0</v>
      </c>
      <c r="Y34" s="34">
        <v>0</v>
      </c>
      <c r="Z34" s="34">
        <v>0</v>
      </c>
      <c r="AA34" s="34">
        <v>0</v>
      </c>
      <c r="AB34" s="34">
        <v>0</v>
      </c>
      <c r="AC34" s="34">
        <v>0</v>
      </c>
      <c r="AD34" s="34">
        <v>0</v>
      </c>
      <c r="AE34" s="34">
        <v>0</v>
      </c>
      <c r="AG34" s="22"/>
    </row>
    <row r="35" spans="1:33" ht="15.95" hidden="1" customHeight="1" outlineLevel="2" x14ac:dyDescent="0.2">
      <c r="B35" s="2" t="s">
        <v>81</v>
      </c>
      <c r="C35" s="2" t="s">
        <v>92</v>
      </c>
      <c r="D35" s="2" t="s">
        <v>297</v>
      </c>
      <c r="E35" s="33">
        <f t="shared" si="5"/>
        <v>222041.12</v>
      </c>
      <c r="F35" s="34">
        <v>0</v>
      </c>
      <c r="G35" s="34">
        <v>0</v>
      </c>
      <c r="H35" s="34">
        <v>0</v>
      </c>
      <c r="I35" s="34">
        <v>0</v>
      </c>
      <c r="J35" s="34">
        <v>0</v>
      </c>
      <c r="K35" s="34">
        <v>0</v>
      </c>
      <c r="L35" s="34">
        <v>0</v>
      </c>
      <c r="M35" s="34">
        <v>0</v>
      </c>
      <c r="N35" s="34">
        <v>0</v>
      </c>
      <c r="O35" s="34">
        <v>0</v>
      </c>
      <c r="P35" s="34">
        <v>93701.32</v>
      </c>
      <c r="Q35" s="34">
        <v>128339.79999999999</v>
      </c>
      <c r="R35" s="34">
        <v>0</v>
      </c>
      <c r="S35" s="34">
        <v>0</v>
      </c>
      <c r="T35" s="34">
        <v>0</v>
      </c>
      <c r="U35" s="34">
        <v>0</v>
      </c>
      <c r="V35" s="34">
        <v>0</v>
      </c>
      <c r="W35" s="34">
        <v>0</v>
      </c>
      <c r="X35" s="34">
        <v>0</v>
      </c>
      <c r="Y35" s="34">
        <v>0</v>
      </c>
      <c r="Z35" s="34">
        <v>0</v>
      </c>
      <c r="AA35" s="34">
        <v>0</v>
      </c>
      <c r="AB35" s="34">
        <v>0</v>
      </c>
      <c r="AC35" s="34">
        <v>0</v>
      </c>
      <c r="AD35" s="34">
        <v>0</v>
      </c>
      <c r="AE35" s="34">
        <v>0</v>
      </c>
      <c r="AG35" s="22"/>
    </row>
    <row r="36" spans="1:33" ht="15.95" hidden="1" customHeight="1" outlineLevel="2" x14ac:dyDescent="0.2">
      <c r="B36" s="2" t="s">
        <v>81</v>
      </c>
      <c r="C36" s="2" t="s">
        <v>93</v>
      </c>
      <c r="D36" s="2" t="s">
        <v>298</v>
      </c>
      <c r="E36" s="33">
        <f t="shared" si="5"/>
        <v>265943.40999999997</v>
      </c>
      <c r="F36" s="34">
        <v>0</v>
      </c>
      <c r="G36" s="34">
        <v>0</v>
      </c>
      <c r="H36" s="34">
        <v>0</v>
      </c>
      <c r="I36" s="34">
        <v>0</v>
      </c>
      <c r="J36" s="34">
        <v>0</v>
      </c>
      <c r="K36" s="34">
        <v>0</v>
      </c>
      <c r="L36" s="34">
        <v>0</v>
      </c>
      <c r="M36" s="34">
        <v>0</v>
      </c>
      <c r="N36" s="34">
        <v>234666.44999999998</v>
      </c>
      <c r="O36" s="34">
        <v>0</v>
      </c>
      <c r="P36" s="34">
        <v>0</v>
      </c>
      <c r="Q36" s="34">
        <v>0</v>
      </c>
      <c r="R36" s="34">
        <v>0</v>
      </c>
      <c r="S36" s="34">
        <v>0</v>
      </c>
      <c r="T36" s="34">
        <v>0</v>
      </c>
      <c r="U36" s="34">
        <v>0</v>
      </c>
      <c r="V36" s="34">
        <v>0</v>
      </c>
      <c r="W36" s="34">
        <v>0</v>
      </c>
      <c r="X36" s="34">
        <v>0</v>
      </c>
      <c r="Y36" s="34">
        <v>0</v>
      </c>
      <c r="Z36" s="34">
        <v>0</v>
      </c>
      <c r="AA36" s="34">
        <v>0</v>
      </c>
      <c r="AB36" s="34">
        <v>0</v>
      </c>
      <c r="AC36" s="34">
        <v>31276.959999999999</v>
      </c>
      <c r="AD36" s="34">
        <v>0</v>
      </c>
      <c r="AE36" s="34">
        <v>0</v>
      </c>
      <c r="AG36" s="22"/>
    </row>
    <row r="37" spans="1:33" ht="15.95" hidden="1" customHeight="1" outlineLevel="2" x14ac:dyDescent="0.2">
      <c r="B37" s="2" t="s">
        <v>81</v>
      </c>
      <c r="C37" s="2" t="s">
        <v>94</v>
      </c>
      <c r="D37" s="2" t="s">
        <v>299</v>
      </c>
      <c r="E37" s="33">
        <f t="shared" si="5"/>
        <v>259757.09999999998</v>
      </c>
      <c r="F37" s="34">
        <v>0</v>
      </c>
      <c r="G37" s="34">
        <v>0</v>
      </c>
      <c r="H37" s="34">
        <v>0</v>
      </c>
      <c r="I37" s="34">
        <v>0</v>
      </c>
      <c r="J37" s="34">
        <v>0</v>
      </c>
      <c r="K37" s="34">
        <v>0</v>
      </c>
      <c r="L37" s="34">
        <v>0</v>
      </c>
      <c r="M37" s="34">
        <v>0</v>
      </c>
      <c r="N37" s="34">
        <v>0</v>
      </c>
      <c r="O37" s="34">
        <v>0</v>
      </c>
      <c r="P37" s="34">
        <v>0</v>
      </c>
      <c r="Q37" s="34">
        <v>0</v>
      </c>
      <c r="R37" s="34">
        <v>259757.09999999998</v>
      </c>
      <c r="S37" s="34">
        <v>0</v>
      </c>
      <c r="T37" s="34">
        <v>0</v>
      </c>
      <c r="U37" s="34">
        <v>0</v>
      </c>
      <c r="V37" s="34">
        <v>0</v>
      </c>
      <c r="W37" s="34">
        <v>0</v>
      </c>
      <c r="X37" s="34">
        <v>0</v>
      </c>
      <c r="Y37" s="34">
        <v>0</v>
      </c>
      <c r="Z37" s="34">
        <v>0</v>
      </c>
      <c r="AA37" s="34">
        <v>0</v>
      </c>
      <c r="AB37" s="34">
        <v>0</v>
      </c>
      <c r="AC37" s="34">
        <v>0</v>
      </c>
      <c r="AD37" s="34">
        <v>0</v>
      </c>
      <c r="AE37" s="34">
        <v>0</v>
      </c>
      <c r="AG37" s="22"/>
    </row>
    <row r="38" spans="1:33" ht="15.95" hidden="1" customHeight="1" outlineLevel="2" x14ac:dyDescent="0.2">
      <c r="B38" s="2" t="s">
        <v>81</v>
      </c>
      <c r="C38" s="2" t="s">
        <v>95</v>
      </c>
      <c r="D38" s="2" t="s">
        <v>300</v>
      </c>
      <c r="E38" s="33">
        <f t="shared" si="5"/>
        <v>300189.84999999998</v>
      </c>
      <c r="F38" s="34">
        <v>0</v>
      </c>
      <c r="G38" s="34">
        <v>0</v>
      </c>
      <c r="H38" s="34">
        <v>0</v>
      </c>
      <c r="I38" s="34">
        <v>0</v>
      </c>
      <c r="J38" s="34">
        <v>0</v>
      </c>
      <c r="K38" s="34">
        <v>0</v>
      </c>
      <c r="L38" s="34">
        <v>0</v>
      </c>
      <c r="M38" s="34">
        <v>0</v>
      </c>
      <c r="N38" s="34">
        <v>0</v>
      </c>
      <c r="O38" s="34">
        <v>0</v>
      </c>
      <c r="P38" s="34">
        <v>0</v>
      </c>
      <c r="Q38" s="34">
        <v>0</v>
      </c>
      <c r="R38" s="34">
        <v>0</v>
      </c>
      <c r="S38" s="34">
        <v>0</v>
      </c>
      <c r="T38" s="34">
        <v>300189.84999999998</v>
      </c>
      <c r="U38" s="34">
        <v>0</v>
      </c>
      <c r="V38" s="34">
        <v>0</v>
      </c>
      <c r="W38" s="34">
        <v>0</v>
      </c>
      <c r="X38" s="34">
        <v>0</v>
      </c>
      <c r="Y38" s="34">
        <v>0</v>
      </c>
      <c r="Z38" s="34">
        <v>0</v>
      </c>
      <c r="AA38" s="34">
        <v>0</v>
      </c>
      <c r="AB38" s="34">
        <v>0</v>
      </c>
      <c r="AC38" s="34">
        <v>0</v>
      </c>
      <c r="AD38" s="34">
        <v>0</v>
      </c>
      <c r="AE38" s="34">
        <v>0</v>
      </c>
      <c r="AG38" s="22"/>
    </row>
    <row r="39" spans="1:33" ht="15.95" hidden="1" customHeight="1" outlineLevel="2" x14ac:dyDescent="0.2">
      <c r="B39" s="2" t="s">
        <v>81</v>
      </c>
      <c r="C39" s="2" t="s">
        <v>96</v>
      </c>
      <c r="D39" s="2" t="s">
        <v>301</v>
      </c>
      <c r="E39" s="33">
        <f t="shared" si="5"/>
        <v>1691439.22</v>
      </c>
      <c r="F39" s="34">
        <v>0</v>
      </c>
      <c r="G39" s="34">
        <v>0</v>
      </c>
      <c r="H39" s="34">
        <v>0</v>
      </c>
      <c r="I39" s="34">
        <v>0</v>
      </c>
      <c r="J39" s="34">
        <v>0</v>
      </c>
      <c r="K39" s="34">
        <v>0</v>
      </c>
      <c r="L39" s="34">
        <v>0</v>
      </c>
      <c r="M39" s="34">
        <v>0</v>
      </c>
      <c r="N39" s="34">
        <v>0</v>
      </c>
      <c r="O39" s="34">
        <v>0</v>
      </c>
      <c r="P39" s="34">
        <v>0</v>
      </c>
      <c r="Q39" s="34">
        <v>0</v>
      </c>
      <c r="R39" s="34">
        <v>0</v>
      </c>
      <c r="S39" s="34">
        <v>0</v>
      </c>
      <c r="T39" s="34">
        <v>0</v>
      </c>
      <c r="U39" s="34">
        <v>1691311.44</v>
      </c>
      <c r="V39" s="34">
        <v>0</v>
      </c>
      <c r="W39" s="34">
        <v>0</v>
      </c>
      <c r="X39" s="34">
        <v>0</v>
      </c>
      <c r="Y39" s="34">
        <v>127.78</v>
      </c>
      <c r="Z39" s="34">
        <v>0</v>
      </c>
      <c r="AA39" s="34">
        <v>0</v>
      </c>
      <c r="AB39" s="34">
        <v>0</v>
      </c>
      <c r="AC39" s="34">
        <v>0</v>
      </c>
      <c r="AD39" s="34">
        <v>0</v>
      </c>
      <c r="AE39" s="34">
        <v>0</v>
      </c>
      <c r="AG39" s="22"/>
    </row>
    <row r="40" spans="1:33" ht="15.95" hidden="1" customHeight="1" outlineLevel="2" x14ac:dyDescent="0.2">
      <c r="B40" s="2" t="s">
        <v>81</v>
      </c>
      <c r="C40" s="2" t="s">
        <v>97</v>
      </c>
      <c r="D40" s="2" t="s">
        <v>302</v>
      </c>
      <c r="E40" s="33">
        <f t="shared" si="5"/>
        <v>0</v>
      </c>
      <c r="F40" s="34">
        <v>0</v>
      </c>
      <c r="G40" s="34">
        <v>0</v>
      </c>
      <c r="H40" s="34">
        <v>0</v>
      </c>
      <c r="I40" s="34">
        <v>0</v>
      </c>
      <c r="J40" s="34">
        <v>0</v>
      </c>
      <c r="K40" s="34">
        <v>0</v>
      </c>
      <c r="L40" s="34">
        <v>0</v>
      </c>
      <c r="M40" s="34">
        <v>0</v>
      </c>
      <c r="N40" s="34">
        <v>0</v>
      </c>
      <c r="O40" s="34">
        <v>0</v>
      </c>
      <c r="P40" s="34">
        <v>0</v>
      </c>
      <c r="Q40" s="34">
        <v>0</v>
      </c>
      <c r="R40" s="34">
        <v>0</v>
      </c>
      <c r="S40" s="34">
        <v>0</v>
      </c>
      <c r="T40" s="34">
        <v>0</v>
      </c>
      <c r="U40" s="34">
        <v>0</v>
      </c>
      <c r="V40" s="34">
        <v>0</v>
      </c>
      <c r="W40" s="34">
        <v>0</v>
      </c>
      <c r="X40" s="34">
        <v>0</v>
      </c>
      <c r="Y40" s="34">
        <v>0</v>
      </c>
      <c r="Z40" s="34">
        <v>0</v>
      </c>
      <c r="AA40" s="34">
        <v>0</v>
      </c>
      <c r="AB40" s="34">
        <v>0</v>
      </c>
      <c r="AC40" s="34">
        <v>0</v>
      </c>
      <c r="AD40" s="34">
        <v>0</v>
      </c>
      <c r="AE40" s="34">
        <v>0</v>
      </c>
      <c r="AG40" s="22"/>
    </row>
    <row r="41" spans="1:33" ht="15.95" hidden="1" customHeight="1" outlineLevel="2" x14ac:dyDescent="0.2">
      <c r="B41" s="2" t="s">
        <v>81</v>
      </c>
      <c r="C41" s="2" t="s">
        <v>98</v>
      </c>
      <c r="D41" s="2" t="s">
        <v>303</v>
      </c>
      <c r="E41" s="33">
        <f t="shared" si="5"/>
        <v>513705.98</v>
      </c>
      <c r="F41" s="34">
        <v>0</v>
      </c>
      <c r="G41" s="34">
        <v>0</v>
      </c>
      <c r="H41" s="34">
        <v>0</v>
      </c>
      <c r="I41" s="34">
        <v>0</v>
      </c>
      <c r="J41" s="34">
        <v>0</v>
      </c>
      <c r="K41" s="34">
        <v>0</v>
      </c>
      <c r="L41" s="34">
        <v>0</v>
      </c>
      <c r="M41" s="34">
        <v>0</v>
      </c>
      <c r="N41" s="34">
        <v>0</v>
      </c>
      <c r="O41" s="34">
        <v>0</v>
      </c>
      <c r="P41" s="34">
        <v>513705.98</v>
      </c>
      <c r="Q41" s="34">
        <v>0</v>
      </c>
      <c r="R41" s="34">
        <v>0</v>
      </c>
      <c r="S41" s="34">
        <v>0</v>
      </c>
      <c r="T41" s="34">
        <v>0</v>
      </c>
      <c r="U41" s="34">
        <v>0</v>
      </c>
      <c r="V41" s="34">
        <v>0</v>
      </c>
      <c r="W41" s="34">
        <v>0</v>
      </c>
      <c r="X41" s="34">
        <v>0</v>
      </c>
      <c r="Y41" s="34">
        <v>0</v>
      </c>
      <c r="Z41" s="34">
        <v>0</v>
      </c>
      <c r="AA41" s="34">
        <v>0</v>
      </c>
      <c r="AB41" s="34">
        <v>0</v>
      </c>
      <c r="AC41" s="34">
        <v>0</v>
      </c>
      <c r="AD41" s="34">
        <v>0</v>
      </c>
      <c r="AE41" s="34">
        <v>0</v>
      </c>
      <c r="AG41" s="22"/>
    </row>
    <row r="42" spans="1:33" ht="15.95" hidden="1" customHeight="1" outlineLevel="2" x14ac:dyDescent="0.2">
      <c r="B42" s="2" t="s">
        <v>81</v>
      </c>
      <c r="C42" s="2" t="s">
        <v>99</v>
      </c>
      <c r="D42" s="2" t="s">
        <v>304</v>
      </c>
      <c r="E42" s="33">
        <f t="shared" si="5"/>
        <v>1071498.9099999999</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1071498.9099999999</v>
      </c>
      <c r="X42" s="34">
        <v>0</v>
      </c>
      <c r="Y42" s="34">
        <v>0</v>
      </c>
      <c r="Z42" s="34">
        <v>0</v>
      </c>
      <c r="AA42" s="34">
        <v>0</v>
      </c>
      <c r="AB42" s="34">
        <v>0</v>
      </c>
      <c r="AC42" s="34">
        <v>0</v>
      </c>
      <c r="AD42" s="34">
        <v>0</v>
      </c>
      <c r="AE42" s="34">
        <v>0</v>
      </c>
      <c r="AG42" s="22"/>
    </row>
    <row r="43" spans="1:33" ht="15.95" hidden="1" customHeight="1" outlineLevel="2" x14ac:dyDescent="0.2">
      <c r="B43" s="2" t="s">
        <v>81</v>
      </c>
      <c r="C43" s="2" t="s">
        <v>100</v>
      </c>
      <c r="D43" s="2" t="s">
        <v>305</v>
      </c>
      <c r="E43" s="33">
        <f t="shared" si="5"/>
        <v>2555989.2999999998</v>
      </c>
      <c r="F43" s="34">
        <v>0</v>
      </c>
      <c r="G43" s="34">
        <v>0</v>
      </c>
      <c r="H43" s="34">
        <v>0</v>
      </c>
      <c r="I43" s="34">
        <v>0</v>
      </c>
      <c r="J43" s="34">
        <v>0</v>
      </c>
      <c r="K43" s="34">
        <v>0</v>
      </c>
      <c r="L43" s="34">
        <v>0</v>
      </c>
      <c r="M43" s="34">
        <v>0</v>
      </c>
      <c r="N43" s="34">
        <v>0</v>
      </c>
      <c r="O43" s="34">
        <v>0</v>
      </c>
      <c r="P43" s="34">
        <v>2555989.2999999998</v>
      </c>
      <c r="Q43" s="34">
        <v>0</v>
      </c>
      <c r="R43" s="34">
        <v>0</v>
      </c>
      <c r="S43" s="34">
        <v>0</v>
      </c>
      <c r="T43" s="34">
        <v>0</v>
      </c>
      <c r="U43" s="34">
        <v>0</v>
      </c>
      <c r="V43" s="34">
        <v>0</v>
      </c>
      <c r="W43" s="34">
        <v>0</v>
      </c>
      <c r="X43" s="34">
        <v>0</v>
      </c>
      <c r="Y43" s="34">
        <v>0</v>
      </c>
      <c r="Z43" s="34">
        <v>0</v>
      </c>
      <c r="AA43" s="34">
        <v>0</v>
      </c>
      <c r="AB43" s="34">
        <v>0</v>
      </c>
      <c r="AC43" s="34">
        <v>0</v>
      </c>
      <c r="AD43" s="34">
        <v>0</v>
      </c>
      <c r="AE43" s="34">
        <v>0</v>
      </c>
      <c r="AG43" s="22"/>
    </row>
    <row r="44" spans="1:33" ht="15.95" hidden="1" customHeight="1" outlineLevel="2" x14ac:dyDescent="0.2">
      <c r="B44" s="2" t="s">
        <v>81</v>
      </c>
      <c r="C44" s="2" t="s">
        <v>101</v>
      </c>
      <c r="D44" s="2" t="s">
        <v>306</v>
      </c>
      <c r="E44" s="33">
        <f t="shared" si="5"/>
        <v>175431.97999999998</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34">
        <v>0</v>
      </c>
      <c r="AA44" s="34">
        <v>175431.97999999998</v>
      </c>
      <c r="AB44" s="34">
        <v>0</v>
      </c>
      <c r="AC44" s="34">
        <v>0</v>
      </c>
      <c r="AD44" s="34">
        <v>0</v>
      </c>
      <c r="AE44" s="34">
        <v>0</v>
      </c>
      <c r="AG44" s="22"/>
    </row>
    <row r="45" spans="1:33" ht="15.95" hidden="1" customHeight="1" outlineLevel="2" x14ac:dyDescent="0.2">
      <c r="B45" s="2" t="s">
        <v>81</v>
      </c>
      <c r="C45" s="2" t="s">
        <v>102</v>
      </c>
      <c r="D45" s="2" t="s">
        <v>307</v>
      </c>
      <c r="E45" s="33">
        <f t="shared" si="5"/>
        <v>3533001.0100000002</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138255.97</v>
      </c>
      <c r="AC45" s="34">
        <v>3394745.04</v>
      </c>
      <c r="AD45" s="34">
        <v>0</v>
      </c>
      <c r="AE45" s="34">
        <v>0</v>
      </c>
      <c r="AG45" s="22"/>
    </row>
    <row r="46" spans="1:33" ht="15.95" customHeight="1" outlineLevel="1" collapsed="1" x14ac:dyDescent="0.2">
      <c r="A46" s="1">
        <v>17</v>
      </c>
      <c r="B46" s="15" t="s">
        <v>103</v>
      </c>
      <c r="D46" s="21" t="s">
        <v>104</v>
      </c>
      <c r="E46" s="27">
        <f t="shared" ref="E46:AE46" si="6">SUBTOTAL(9,E25:E45)</f>
        <v>12028571.58</v>
      </c>
      <c r="F46" s="34">
        <f t="shared" si="6"/>
        <v>1444.83</v>
      </c>
      <c r="G46" s="34">
        <f t="shared" si="6"/>
        <v>88064.86</v>
      </c>
      <c r="H46" s="34">
        <f t="shared" si="6"/>
        <v>0</v>
      </c>
      <c r="I46" s="34">
        <f t="shared" si="6"/>
        <v>68525.179999999993</v>
      </c>
      <c r="J46" s="34">
        <f t="shared" si="6"/>
        <v>238821.75</v>
      </c>
      <c r="K46" s="34">
        <f t="shared" si="6"/>
        <v>123302.31000000001</v>
      </c>
      <c r="L46" s="34">
        <f t="shared" si="6"/>
        <v>468096.44</v>
      </c>
      <c r="M46" s="34">
        <f t="shared" si="6"/>
        <v>0</v>
      </c>
      <c r="N46" s="34">
        <f t="shared" si="6"/>
        <v>234666.44999999998</v>
      </c>
      <c r="O46" s="34">
        <f t="shared" si="6"/>
        <v>119220.1</v>
      </c>
      <c r="P46" s="34">
        <f t="shared" si="6"/>
        <v>3252130.1799999997</v>
      </c>
      <c r="Q46" s="34">
        <f t="shared" si="6"/>
        <v>128339.79999999999</v>
      </c>
      <c r="R46" s="34">
        <f t="shared" si="6"/>
        <v>259757.09999999998</v>
      </c>
      <c r="S46" s="34">
        <f t="shared" si="6"/>
        <v>0</v>
      </c>
      <c r="T46" s="34">
        <f t="shared" si="6"/>
        <v>300189.84999999998</v>
      </c>
      <c r="U46" s="34">
        <f t="shared" si="6"/>
        <v>1691311.44</v>
      </c>
      <c r="V46" s="34">
        <f t="shared" si="6"/>
        <v>0</v>
      </c>
      <c r="W46" s="34">
        <f t="shared" si="6"/>
        <v>1071498.9099999999</v>
      </c>
      <c r="X46" s="34">
        <f t="shared" si="6"/>
        <v>0</v>
      </c>
      <c r="Y46" s="34">
        <f t="shared" si="6"/>
        <v>24239.51</v>
      </c>
      <c r="Z46" s="34">
        <f t="shared" si="6"/>
        <v>0</v>
      </c>
      <c r="AA46" s="34">
        <f t="shared" si="6"/>
        <v>175431.97999999998</v>
      </c>
      <c r="AB46" s="34">
        <f t="shared" si="6"/>
        <v>138255.97</v>
      </c>
      <c r="AC46" s="34">
        <f t="shared" si="6"/>
        <v>3645274.92</v>
      </c>
      <c r="AD46" s="34">
        <f t="shared" si="6"/>
        <v>0</v>
      </c>
      <c r="AE46" s="34">
        <f t="shared" si="6"/>
        <v>0</v>
      </c>
      <c r="AG46" s="22"/>
    </row>
    <row r="47" spans="1:33" ht="15.95" hidden="1" customHeight="1" outlineLevel="2" x14ac:dyDescent="0.2">
      <c r="B47" s="2" t="s">
        <v>105</v>
      </c>
      <c r="C47" s="2" t="s">
        <v>106</v>
      </c>
      <c r="D47" s="2" t="s">
        <v>308</v>
      </c>
      <c r="E47" s="27">
        <f t="shared" ref="E47:E235" si="7">SUM(F47:AE47)</f>
        <v>44185083.479999989</v>
      </c>
      <c r="F47" s="34">
        <v>2407994.42</v>
      </c>
      <c r="G47" s="34">
        <v>211513.64</v>
      </c>
      <c r="H47" s="34">
        <v>0</v>
      </c>
      <c r="I47" s="34">
        <v>594237.14999999991</v>
      </c>
      <c r="J47" s="34">
        <v>1602876.2700000003</v>
      </c>
      <c r="K47" s="34">
        <v>512506.80000000005</v>
      </c>
      <c r="L47" s="34">
        <v>6694581.8199999984</v>
      </c>
      <c r="M47" s="34">
        <v>0</v>
      </c>
      <c r="N47" s="34">
        <v>5981657.5700000003</v>
      </c>
      <c r="O47" s="34">
        <v>1902606.49</v>
      </c>
      <c r="P47" s="34">
        <v>6370518.0599999996</v>
      </c>
      <c r="Q47" s="34">
        <v>735390.13</v>
      </c>
      <c r="R47" s="34">
        <v>1483649.08</v>
      </c>
      <c r="S47" s="34">
        <v>0</v>
      </c>
      <c r="T47" s="34">
        <v>1420251.85</v>
      </c>
      <c r="U47" s="34">
        <v>4027977.93</v>
      </c>
      <c r="V47" s="34">
        <v>0</v>
      </c>
      <c r="W47" s="34">
        <v>2049262.56</v>
      </c>
      <c r="X47" s="34">
        <v>1415965.6500000004</v>
      </c>
      <c r="Y47" s="34">
        <v>626634.89</v>
      </c>
      <c r="Z47" s="34">
        <v>56229.22</v>
      </c>
      <c r="AA47" s="34">
        <v>810769.39999999991</v>
      </c>
      <c r="AB47" s="34">
        <v>642081.85</v>
      </c>
      <c r="AC47" s="34">
        <v>4239555.47</v>
      </c>
      <c r="AD47" s="34">
        <v>83101.91</v>
      </c>
      <c r="AE47" s="34">
        <v>315721.32</v>
      </c>
      <c r="AG47" s="22"/>
    </row>
    <row r="48" spans="1:33" ht="15.95" customHeight="1" outlineLevel="1" collapsed="1" x14ac:dyDescent="0.2">
      <c r="A48" s="1">
        <v>18</v>
      </c>
      <c r="B48" s="15" t="s">
        <v>107</v>
      </c>
      <c r="D48" s="21" t="s">
        <v>108</v>
      </c>
      <c r="E48" s="27">
        <f t="shared" ref="E48:AE48" si="8">SUBTOTAL(9,E47:E47)</f>
        <v>44185083.479999989</v>
      </c>
      <c r="F48" s="34">
        <f t="shared" si="8"/>
        <v>2407994.42</v>
      </c>
      <c r="G48" s="34">
        <f t="shared" si="8"/>
        <v>211513.64</v>
      </c>
      <c r="H48" s="34">
        <f t="shared" si="8"/>
        <v>0</v>
      </c>
      <c r="I48" s="34">
        <f t="shared" si="8"/>
        <v>594237.14999999991</v>
      </c>
      <c r="J48" s="34">
        <f t="shared" si="8"/>
        <v>1602876.2700000003</v>
      </c>
      <c r="K48" s="34">
        <f t="shared" si="8"/>
        <v>512506.80000000005</v>
      </c>
      <c r="L48" s="34">
        <f t="shared" si="8"/>
        <v>6694581.8199999984</v>
      </c>
      <c r="M48" s="34">
        <f t="shared" si="8"/>
        <v>0</v>
      </c>
      <c r="N48" s="34">
        <f t="shared" si="8"/>
        <v>5981657.5700000003</v>
      </c>
      <c r="O48" s="34">
        <f t="shared" si="8"/>
        <v>1902606.49</v>
      </c>
      <c r="P48" s="34">
        <f t="shared" si="8"/>
        <v>6370518.0599999996</v>
      </c>
      <c r="Q48" s="34">
        <f t="shared" si="8"/>
        <v>735390.13</v>
      </c>
      <c r="R48" s="34">
        <f t="shared" si="8"/>
        <v>1483649.08</v>
      </c>
      <c r="S48" s="34">
        <f t="shared" si="8"/>
        <v>0</v>
      </c>
      <c r="T48" s="34">
        <f t="shared" si="8"/>
        <v>1420251.85</v>
      </c>
      <c r="U48" s="34">
        <f t="shared" si="8"/>
        <v>4027977.93</v>
      </c>
      <c r="V48" s="34">
        <f t="shared" si="8"/>
        <v>0</v>
      </c>
      <c r="W48" s="34">
        <f t="shared" si="8"/>
        <v>2049262.56</v>
      </c>
      <c r="X48" s="34">
        <f t="shared" si="8"/>
        <v>1415965.6500000004</v>
      </c>
      <c r="Y48" s="34">
        <f t="shared" si="8"/>
        <v>626634.89</v>
      </c>
      <c r="Z48" s="34">
        <f t="shared" si="8"/>
        <v>56229.22</v>
      </c>
      <c r="AA48" s="34">
        <f t="shared" si="8"/>
        <v>810769.39999999991</v>
      </c>
      <c r="AB48" s="34">
        <f t="shared" si="8"/>
        <v>642081.85</v>
      </c>
      <c r="AC48" s="34">
        <f t="shared" si="8"/>
        <v>4239555.47</v>
      </c>
      <c r="AD48" s="34">
        <f t="shared" si="8"/>
        <v>83101.91</v>
      </c>
      <c r="AE48" s="34">
        <f t="shared" si="8"/>
        <v>315721.32</v>
      </c>
      <c r="AG48" s="22"/>
    </row>
    <row r="49" spans="1:33" ht="15.95" customHeight="1" outlineLevel="1" x14ac:dyDescent="0.2">
      <c r="A49" s="1">
        <v>19</v>
      </c>
      <c r="B49" s="15"/>
      <c r="D49" s="21" t="s">
        <v>109</v>
      </c>
      <c r="E49" s="27"/>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G49" s="22"/>
    </row>
    <row r="50" spans="1:33" ht="15.95" hidden="1" customHeight="1" outlineLevel="2" x14ac:dyDescent="0.2">
      <c r="B50" s="2" t="s">
        <v>110</v>
      </c>
      <c r="C50" s="2" t="s">
        <v>111</v>
      </c>
      <c r="D50" s="2" t="s">
        <v>309</v>
      </c>
      <c r="E50" s="27">
        <f t="shared" si="7"/>
        <v>4314223.59</v>
      </c>
      <c r="F50" s="34">
        <v>0</v>
      </c>
      <c r="G50" s="34">
        <v>0</v>
      </c>
      <c r="H50" s="34">
        <v>0</v>
      </c>
      <c r="I50" s="34">
        <v>0</v>
      </c>
      <c r="J50" s="34">
        <v>380743.86</v>
      </c>
      <c r="K50" s="34">
        <v>0</v>
      </c>
      <c r="L50" s="34">
        <v>1208768.6299999999</v>
      </c>
      <c r="M50" s="34">
        <v>0</v>
      </c>
      <c r="N50" s="34">
        <v>0</v>
      </c>
      <c r="O50" s="34">
        <v>0</v>
      </c>
      <c r="P50" s="34">
        <v>0</v>
      </c>
      <c r="Q50" s="34">
        <v>0</v>
      </c>
      <c r="R50" s="34">
        <v>215588.67999999996</v>
      </c>
      <c r="S50" s="34">
        <v>0</v>
      </c>
      <c r="T50" s="34">
        <v>249905.56</v>
      </c>
      <c r="U50" s="34">
        <v>1961911.77</v>
      </c>
      <c r="V50" s="34">
        <v>0</v>
      </c>
      <c r="W50" s="34">
        <v>0</v>
      </c>
      <c r="X50" s="34">
        <v>0</v>
      </c>
      <c r="Y50" s="34">
        <v>145394.18</v>
      </c>
      <c r="Z50" s="34">
        <v>0</v>
      </c>
      <c r="AA50" s="34">
        <v>151910.91</v>
      </c>
      <c r="AB50" s="34">
        <v>0</v>
      </c>
      <c r="AC50" s="34">
        <v>0</v>
      </c>
      <c r="AD50" s="34">
        <v>0</v>
      </c>
      <c r="AE50" s="34">
        <v>0</v>
      </c>
      <c r="AG50" s="22"/>
    </row>
    <row r="51" spans="1:33" ht="15.95" hidden="1" customHeight="1" outlineLevel="2" x14ac:dyDescent="0.2">
      <c r="B51" s="2" t="s">
        <v>110</v>
      </c>
      <c r="C51" s="2" t="s">
        <v>112</v>
      </c>
      <c r="D51" s="2" t="s">
        <v>310</v>
      </c>
      <c r="E51" s="27">
        <f t="shared" si="7"/>
        <v>3173621.77</v>
      </c>
      <c r="F51" s="34">
        <v>0</v>
      </c>
      <c r="G51" s="34">
        <v>0</v>
      </c>
      <c r="H51" s="34">
        <v>0</v>
      </c>
      <c r="I51" s="34">
        <v>0</v>
      </c>
      <c r="J51" s="34">
        <v>0</v>
      </c>
      <c r="K51" s="34">
        <v>111935.5</v>
      </c>
      <c r="L51" s="34">
        <v>1283801.93</v>
      </c>
      <c r="M51" s="34">
        <v>0</v>
      </c>
      <c r="N51" s="34">
        <v>0</v>
      </c>
      <c r="O51" s="34">
        <v>102827.83</v>
      </c>
      <c r="P51" s="34">
        <v>794678.57000000007</v>
      </c>
      <c r="Q51" s="34">
        <v>13278.94</v>
      </c>
      <c r="R51" s="34">
        <v>0</v>
      </c>
      <c r="S51" s="34">
        <v>0</v>
      </c>
      <c r="T51" s="34">
        <v>0</v>
      </c>
      <c r="U51" s="34">
        <v>0</v>
      </c>
      <c r="V51" s="34">
        <v>0</v>
      </c>
      <c r="W51" s="34">
        <v>630135.34</v>
      </c>
      <c r="X51" s="34">
        <v>232293.37000000005</v>
      </c>
      <c r="Y51" s="34">
        <v>4670.29</v>
      </c>
      <c r="Z51" s="34">
        <v>0</v>
      </c>
      <c r="AA51" s="34">
        <v>0</v>
      </c>
      <c r="AB51" s="34">
        <v>0</v>
      </c>
      <c r="AC51" s="34">
        <v>0</v>
      </c>
      <c r="AD51" s="34">
        <v>0</v>
      </c>
      <c r="AE51" s="34">
        <v>0</v>
      </c>
      <c r="AG51" s="22"/>
    </row>
    <row r="52" spans="1:33" ht="15.95" hidden="1" customHeight="1" outlineLevel="2" x14ac:dyDescent="0.2">
      <c r="B52" s="2" t="s">
        <v>110</v>
      </c>
      <c r="C52" s="2" t="s">
        <v>113</v>
      </c>
      <c r="D52" s="2" t="s">
        <v>311</v>
      </c>
      <c r="E52" s="27">
        <f t="shared" si="7"/>
        <v>739732.11999999988</v>
      </c>
      <c r="F52" s="34">
        <v>0</v>
      </c>
      <c r="G52" s="34">
        <v>0</v>
      </c>
      <c r="H52" s="34">
        <v>0</v>
      </c>
      <c r="I52" s="34">
        <v>0</v>
      </c>
      <c r="J52" s="34">
        <v>0</v>
      </c>
      <c r="K52" s="34">
        <v>0</v>
      </c>
      <c r="L52" s="34">
        <v>0</v>
      </c>
      <c r="M52" s="34">
        <v>0</v>
      </c>
      <c r="N52" s="34">
        <v>0</v>
      </c>
      <c r="O52" s="34">
        <v>67214.69</v>
      </c>
      <c r="P52" s="34">
        <v>492461.20999999996</v>
      </c>
      <c r="Q52" s="34">
        <v>115619.2</v>
      </c>
      <c r="R52" s="34">
        <v>0</v>
      </c>
      <c r="S52" s="34">
        <v>0</v>
      </c>
      <c r="T52" s="34">
        <v>0</v>
      </c>
      <c r="U52" s="34">
        <v>0</v>
      </c>
      <c r="V52" s="34">
        <v>0</v>
      </c>
      <c r="W52" s="34">
        <v>0</v>
      </c>
      <c r="X52" s="34">
        <v>33686.61</v>
      </c>
      <c r="Y52" s="34">
        <v>0</v>
      </c>
      <c r="Z52" s="34">
        <v>0</v>
      </c>
      <c r="AA52" s="34">
        <v>0</v>
      </c>
      <c r="AB52" s="34">
        <v>0</v>
      </c>
      <c r="AC52" s="34">
        <v>0</v>
      </c>
      <c r="AD52" s="34">
        <v>30750.41</v>
      </c>
      <c r="AE52" s="34">
        <v>0</v>
      </c>
      <c r="AG52" s="22"/>
    </row>
    <row r="53" spans="1:33" ht="15.95" hidden="1" customHeight="1" outlineLevel="2" x14ac:dyDescent="0.2">
      <c r="B53" s="2" t="s">
        <v>110</v>
      </c>
      <c r="C53" s="2" t="s">
        <v>114</v>
      </c>
      <c r="D53" s="2" t="s">
        <v>312</v>
      </c>
      <c r="E53" s="27">
        <f t="shared" si="7"/>
        <v>1815578.1100000003</v>
      </c>
      <c r="F53" s="34">
        <v>125998.52</v>
      </c>
      <c r="G53" s="34">
        <v>33414.480000000003</v>
      </c>
      <c r="H53" s="34">
        <v>0</v>
      </c>
      <c r="I53" s="34">
        <v>0</v>
      </c>
      <c r="J53" s="34">
        <v>0</v>
      </c>
      <c r="K53" s="34">
        <v>0</v>
      </c>
      <c r="L53" s="34">
        <v>0</v>
      </c>
      <c r="M53" s="34">
        <v>0</v>
      </c>
      <c r="N53" s="34">
        <v>944971.68</v>
      </c>
      <c r="O53" s="34">
        <v>0</v>
      </c>
      <c r="P53" s="34">
        <v>0</v>
      </c>
      <c r="Q53" s="34">
        <v>0</v>
      </c>
      <c r="R53" s="34">
        <v>0</v>
      </c>
      <c r="S53" s="34">
        <v>0</v>
      </c>
      <c r="T53" s="34">
        <v>0</v>
      </c>
      <c r="U53" s="34">
        <v>0</v>
      </c>
      <c r="V53" s="34">
        <v>0</v>
      </c>
      <c r="W53" s="34">
        <v>0</v>
      </c>
      <c r="X53" s="34">
        <v>0</v>
      </c>
      <c r="Y53" s="34">
        <v>0</v>
      </c>
      <c r="Z53" s="34">
        <v>0</v>
      </c>
      <c r="AA53" s="34">
        <v>0</v>
      </c>
      <c r="AB53" s="34">
        <v>43281.99</v>
      </c>
      <c r="AC53" s="34">
        <v>667911.44000000006</v>
      </c>
      <c r="AD53" s="34">
        <v>0</v>
      </c>
      <c r="AE53" s="34">
        <v>0</v>
      </c>
      <c r="AG53" s="22"/>
    </row>
    <row r="54" spans="1:33" ht="15.95" hidden="1" customHeight="1" outlineLevel="2" x14ac:dyDescent="0.2">
      <c r="B54" s="2" t="s">
        <v>110</v>
      </c>
      <c r="C54" s="2" t="s">
        <v>115</v>
      </c>
      <c r="D54" s="2" t="s">
        <v>313</v>
      </c>
      <c r="E54" s="27">
        <f t="shared" si="7"/>
        <v>2120.19</v>
      </c>
      <c r="F54" s="34">
        <v>0</v>
      </c>
      <c r="G54" s="34">
        <v>0</v>
      </c>
      <c r="H54" s="34">
        <v>0</v>
      </c>
      <c r="I54" s="34">
        <v>0</v>
      </c>
      <c r="J54" s="34">
        <v>0</v>
      </c>
      <c r="K54" s="34">
        <v>0</v>
      </c>
      <c r="L54" s="34">
        <v>0</v>
      </c>
      <c r="M54" s="34">
        <v>0</v>
      </c>
      <c r="N54" s="34">
        <v>0</v>
      </c>
      <c r="O54" s="34">
        <v>0</v>
      </c>
      <c r="P54" s="34">
        <v>0</v>
      </c>
      <c r="Q54" s="34">
        <v>0</v>
      </c>
      <c r="R54" s="34">
        <v>0</v>
      </c>
      <c r="S54" s="34">
        <v>0</v>
      </c>
      <c r="T54" s="34">
        <v>0</v>
      </c>
      <c r="U54" s="34">
        <v>0</v>
      </c>
      <c r="V54" s="34">
        <v>0</v>
      </c>
      <c r="W54" s="34">
        <v>0</v>
      </c>
      <c r="X54" s="34">
        <v>0</v>
      </c>
      <c r="Y54" s="34">
        <v>2120.19</v>
      </c>
      <c r="Z54" s="34">
        <v>0</v>
      </c>
      <c r="AA54" s="34">
        <v>0</v>
      </c>
      <c r="AB54" s="34">
        <v>0</v>
      </c>
      <c r="AC54" s="34">
        <v>0</v>
      </c>
      <c r="AD54" s="34">
        <v>0</v>
      </c>
      <c r="AE54" s="34">
        <v>0</v>
      </c>
      <c r="AG54" s="22"/>
    </row>
    <row r="55" spans="1:33" ht="15.95" hidden="1" customHeight="1" outlineLevel="2" x14ac:dyDescent="0.2">
      <c r="B55" s="2" t="s">
        <v>110</v>
      </c>
      <c r="C55" s="2" t="s">
        <v>116</v>
      </c>
      <c r="D55" s="2" t="s">
        <v>314</v>
      </c>
      <c r="E55" s="27">
        <f t="shared" si="7"/>
        <v>63889.83</v>
      </c>
      <c r="F55" s="34">
        <v>0</v>
      </c>
      <c r="G55" s="34">
        <v>0</v>
      </c>
      <c r="H55" s="34">
        <v>0</v>
      </c>
      <c r="I55" s="34">
        <v>46849.5</v>
      </c>
      <c r="J55" s="34">
        <v>0</v>
      </c>
      <c r="K55" s="34">
        <v>0</v>
      </c>
      <c r="L55" s="34">
        <v>0</v>
      </c>
      <c r="M55" s="34">
        <v>0</v>
      </c>
      <c r="N55" s="34">
        <v>0</v>
      </c>
      <c r="O55" s="34">
        <v>0</v>
      </c>
      <c r="P55" s="34">
        <v>0</v>
      </c>
      <c r="Q55" s="34">
        <v>0</v>
      </c>
      <c r="R55" s="34">
        <v>0</v>
      </c>
      <c r="S55" s="34">
        <v>0</v>
      </c>
      <c r="T55" s="34">
        <v>0</v>
      </c>
      <c r="U55" s="34">
        <v>0</v>
      </c>
      <c r="V55" s="34">
        <v>0</v>
      </c>
      <c r="W55" s="34">
        <v>0</v>
      </c>
      <c r="X55" s="34">
        <v>0</v>
      </c>
      <c r="Y55" s="34">
        <v>0</v>
      </c>
      <c r="Z55" s="34">
        <v>16888.14</v>
      </c>
      <c r="AA55" s="34">
        <v>0</v>
      </c>
      <c r="AB55" s="34">
        <v>0</v>
      </c>
      <c r="AC55" s="34">
        <v>152.19</v>
      </c>
      <c r="AD55" s="34">
        <v>0</v>
      </c>
      <c r="AE55" s="34">
        <v>0</v>
      </c>
      <c r="AG55" s="22"/>
    </row>
    <row r="56" spans="1:33" ht="15.95" hidden="1" customHeight="1" outlineLevel="2" x14ac:dyDescent="0.2">
      <c r="B56" s="2" t="s">
        <v>110</v>
      </c>
      <c r="C56" s="2" t="s">
        <v>117</v>
      </c>
      <c r="D56" s="2" t="s">
        <v>315</v>
      </c>
      <c r="E56" s="27">
        <f t="shared" si="7"/>
        <v>529267.99</v>
      </c>
      <c r="F56" s="34">
        <v>0</v>
      </c>
      <c r="G56" s="34">
        <v>0</v>
      </c>
      <c r="H56" s="34">
        <v>0</v>
      </c>
      <c r="I56" s="34">
        <v>0</v>
      </c>
      <c r="J56" s="34">
        <v>27010.45</v>
      </c>
      <c r="K56" s="34">
        <v>7862.64</v>
      </c>
      <c r="L56" s="34">
        <v>176019.75999999998</v>
      </c>
      <c r="M56" s="34">
        <v>0</v>
      </c>
      <c r="N56" s="34">
        <v>0</v>
      </c>
      <c r="O56" s="34">
        <v>7230.09</v>
      </c>
      <c r="P56" s="34">
        <v>55878.01</v>
      </c>
      <c r="Q56" s="34">
        <v>934</v>
      </c>
      <c r="R56" s="34">
        <v>15312.020000000002</v>
      </c>
      <c r="S56" s="34">
        <v>0</v>
      </c>
      <c r="T56" s="34">
        <v>17727.04</v>
      </c>
      <c r="U56" s="34">
        <v>139226.13</v>
      </c>
      <c r="V56" s="34">
        <v>0</v>
      </c>
      <c r="W56" s="34">
        <v>44304.520000000004</v>
      </c>
      <c r="X56" s="34">
        <v>16345.669999999998</v>
      </c>
      <c r="Y56" s="34">
        <v>10641.5</v>
      </c>
      <c r="Z56" s="34">
        <v>0</v>
      </c>
      <c r="AA56" s="34">
        <v>10776.16</v>
      </c>
      <c r="AB56" s="34">
        <v>0</v>
      </c>
      <c r="AC56" s="34">
        <v>0</v>
      </c>
      <c r="AD56" s="34">
        <v>0</v>
      </c>
      <c r="AE56" s="34">
        <v>0</v>
      </c>
      <c r="AG56" s="22"/>
    </row>
    <row r="57" spans="1:33" ht="15.95" hidden="1" customHeight="1" outlineLevel="2" x14ac:dyDescent="0.2">
      <c r="B57" s="2" t="s">
        <v>110</v>
      </c>
      <c r="C57" s="2" t="s">
        <v>118</v>
      </c>
      <c r="D57" s="2" t="s">
        <v>316</v>
      </c>
      <c r="E57" s="27">
        <f t="shared" si="7"/>
        <v>102689.84</v>
      </c>
      <c r="F57" s="34">
        <v>7338.61</v>
      </c>
      <c r="G57" s="34">
        <v>1278.57</v>
      </c>
      <c r="H57" s="34">
        <v>0</v>
      </c>
      <c r="I57" s="34">
        <v>3592.15</v>
      </c>
      <c r="J57" s="34">
        <v>0</v>
      </c>
      <c r="K57" s="34">
        <v>0</v>
      </c>
      <c r="L57" s="34">
        <v>0</v>
      </c>
      <c r="M57" s="34">
        <v>0</v>
      </c>
      <c r="N57" s="34">
        <v>36158.71</v>
      </c>
      <c r="O57" s="34">
        <v>2321.4299999999998</v>
      </c>
      <c r="P57" s="34">
        <v>16964.37</v>
      </c>
      <c r="Q57" s="34">
        <v>3992.92</v>
      </c>
      <c r="R57" s="34">
        <v>0</v>
      </c>
      <c r="S57" s="34">
        <v>0</v>
      </c>
      <c r="T57" s="34">
        <v>0</v>
      </c>
      <c r="U57" s="34">
        <v>0</v>
      </c>
      <c r="V57" s="34">
        <v>0</v>
      </c>
      <c r="W57" s="34">
        <v>0</v>
      </c>
      <c r="X57" s="34">
        <v>1164.67</v>
      </c>
      <c r="Y57" s="34">
        <v>296.25</v>
      </c>
      <c r="Z57" s="34">
        <v>1294.8800000000001</v>
      </c>
      <c r="AA57" s="34">
        <v>0</v>
      </c>
      <c r="AB57" s="34">
        <v>1656.2600000000002</v>
      </c>
      <c r="AC57" s="34">
        <v>25569.05</v>
      </c>
      <c r="AD57" s="34">
        <v>1061.97</v>
      </c>
      <c r="AE57" s="34">
        <v>0</v>
      </c>
      <c r="AG57" s="22"/>
    </row>
    <row r="58" spans="1:33" ht="15.95" hidden="1" customHeight="1" outlineLevel="2" x14ac:dyDescent="0.2">
      <c r="B58" s="2" t="s">
        <v>110</v>
      </c>
      <c r="C58" s="2" t="s">
        <v>119</v>
      </c>
      <c r="D58" s="2" t="s">
        <v>317</v>
      </c>
      <c r="E58" s="27">
        <f t="shared" si="7"/>
        <v>3397871.19</v>
      </c>
      <c r="F58" s="34">
        <v>117420.05</v>
      </c>
      <c r="G58" s="34">
        <v>20481.64</v>
      </c>
      <c r="H58" s="34">
        <v>0</v>
      </c>
      <c r="I58" s="34">
        <v>57541.26</v>
      </c>
      <c r="J58" s="34">
        <v>209499.16999999998</v>
      </c>
      <c r="K58" s="34">
        <v>0</v>
      </c>
      <c r="L58" s="34">
        <v>1365419.01</v>
      </c>
      <c r="M58" s="34">
        <v>0</v>
      </c>
      <c r="N58" s="34">
        <v>579232.4800000001</v>
      </c>
      <c r="O58" s="34">
        <v>93249.489999999991</v>
      </c>
      <c r="P58" s="34">
        <v>198805.79</v>
      </c>
      <c r="Q58" s="34">
        <v>71206.83</v>
      </c>
      <c r="R58" s="34">
        <v>120201.62000000002</v>
      </c>
      <c r="S58" s="34">
        <v>0</v>
      </c>
      <c r="T58" s="34">
        <v>0</v>
      </c>
      <c r="U58" s="34">
        <v>0</v>
      </c>
      <c r="V58" s="34">
        <v>0</v>
      </c>
      <c r="W58" s="34">
        <v>331218.08</v>
      </c>
      <c r="X58" s="34">
        <v>0</v>
      </c>
      <c r="Y58" s="34">
        <v>87347.57</v>
      </c>
      <c r="Z58" s="34">
        <v>20742.509999999998</v>
      </c>
      <c r="AA58" s="34">
        <v>0</v>
      </c>
      <c r="AB58" s="34">
        <v>0</v>
      </c>
      <c r="AC58" s="34">
        <v>108494.20000000001</v>
      </c>
      <c r="AD58" s="34">
        <v>17011.490000000002</v>
      </c>
      <c r="AE58" s="34">
        <v>0</v>
      </c>
      <c r="AG58" s="22"/>
    </row>
    <row r="59" spans="1:33" ht="15.95" hidden="1" customHeight="1" outlineLevel="2" x14ac:dyDescent="0.2">
      <c r="B59" s="2" t="s">
        <v>110</v>
      </c>
      <c r="C59" s="2" t="s">
        <v>120</v>
      </c>
      <c r="D59" s="2" t="s">
        <v>318</v>
      </c>
      <c r="E59" s="27">
        <f t="shared" si="7"/>
        <v>160739.16999999998</v>
      </c>
      <c r="F59" s="34">
        <v>0</v>
      </c>
      <c r="G59" s="34">
        <v>0</v>
      </c>
      <c r="H59" s="34">
        <v>0</v>
      </c>
      <c r="I59" s="34">
        <v>160739.16999999998</v>
      </c>
      <c r="J59" s="34">
        <v>0</v>
      </c>
      <c r="K59" s="34">
        <v>0</v>
      </c>
      <c r="L59" s="34">
        <v>0</v>
      </c>
      <c r="M59" s="34">
        <v>0</v>
      </c>
      <c r="N59" s="34">
        <v>0</v>
      </c>
      <c r="O59" s="34">
        <v>0</v>
      </c>
      <c r="P59" s="34">
        <v>0</v>
      </c>
      <c r="Q59" s="34">
        <v>0</v>
      </c>
      <c r="R59" s="34">
        <v>0</v>
      </c>
      <c r="S59" s="34">
        <v>0</v>
      </c>
      <c r="T59" s="34">
        <v>0</v>
      </c>
      <c r="U59" s="34">
        <v>0</v>
      </c>
      <c r="V59" s="34">
        <v>0</v>
      </c>
      <c r="W59" s="34">
        <v>0</v>
      </c>
      <c r="X59" s="34">
        <v>0</v>
      </c>
      <c r="Y59" s="34">
        <v>0</v>
      </c>
      <c r="Z59" s="34">
        <v>0</v>
      </c>
      <c r="AA59" s="34">
        <v>0</v>
      </c>
      <c r="AB59" s="34">
        <v>0</v>
      </c>
      <c r="AC59" s="34">
        <v>0</v>
      </c>
      <c r="AD59" s="34">
        <v>0</v>
      </c>
      <c r="AE59" s="34">
        <v>0</v>
      </c>
      <c r="AG59" s="22"/>
    </row>
    <row r="60" spans="1:33" ht="15.95" hidden="1" customHeight="1" outlineLevel="2" x14ac:dyDescent="0.2">
      <c r="B60" s="2" t="s">
        <v>110</v>
      </c>
      <c r="C60" s="2" t="s">
        <v>121</v>
      </c>
      <c r="D60" s="2" t="s">
        <v>319</v>
      </c>
      <c r="E60" s="27">
        <f t="shared" si="7"/>
        <v>7598618.6600000001</v>
      </c>
      <c r="F60" s="34">
        <v>0</v>
      </c>
      <c r="G60" s="34">
        <v>0</v>
      </c>
      <c r="H60" s="34">
        <v>0</v>
      </c>
      <c r="I60" s="34">
        <v>0</v>
      </c>
      <c r="J60" s="34">
        <v>0</v>
      </c>
      <c r="K60" s="34">
        <v>0</v>
      </c>
      <c r="L60" s="34">
        <v>6522717.3799999999</v>
      </c>
      <c r="M60" s="34">
        <v>0</v>
      </c>
      <c r="N60" s="34">
        <v>0</v>
      </c>
      <c r="O60" s="34">
        <v>0</v>
      </c>
      <c r="P60" s="34">
        <v>0</v>
      </c>
      <c r="Q60" s="34">
        <v>0</v>
      </c>
      <c r="R60" s="34">
        <v>0</v>
      </c>
      <c r="S60" s="34">
        <v>0</v>
      </c>
      <c r="T60" s="34">
        <v>0</v>
      </c>
      <c r="U60" s="34">
        <v>0</v>
      </c>
      <c r="V60" s="34">
        <v>0</v>
      </c>
      <c r="W60" s="34">
        <v>0</v>
      </c>
      <c r="X60" s="34">
        <v>0</v>
      </c>
      <c r="Y60" s="34">
        <v>1075901.28</v>
      </c>
      <c r="Z60" s="34">
        <v>0</v>
      </c>
      <c r="AA60" s="34">
        <v>0</v>
      </c>
      <c r="AB60" s="34">
        <v>0</v>
      </c>
      <c r="AC60" s="34">
        <v>0</v>
      </c>
      <c r="AD60" s="34">
        <v>0</v>
      </c>
      <c r="AE60" s="34">
        <v>0</v>
      </c>
      <c r="AG60" s="22"/>
    </row>
    <row r="61" spans="1:33" ht="15.95" hidden="1" customHeight="1" outlineLevel="2" x14ac:dyDescent="0.2">
      <c r="B61" s="2" t="s">
        <v>110</v>
      </c>
      <c r="C61" s="2" t="s">
        <v>122</v>
      </c>
      <c r="D61" s="2" t="s">
        <v>320</v>
      </c>
      <c r="E61" s="27">
        <f t="shared" si="7"/>
        <v>0</v>
      </c>
      <c r="F61" s="34">
        <v>0</v>
      </c>
      <c r="G61" s="34">
        <v>0</v>
      </c>
      <c r="H61" s="34">
        <v>0</v>
      </c>
      <c r="I61" s="34">
        <v>0</v>
      </c>
      <c r="J61" s="34">
        <v>0</v>
      </c>
      <c r="K61" s="34">
        <v>0</v>
      </c>
      <c r="L61" s="34">
        <v>0</v>
      </c>
      <c r="M61" s="34">
        <v>0</v>
      </c>
      <c r="N61" s="34">
        <v>0</v>
      </c>
      <c r="O61" s="34">
        <v>0</v>
      </c>
      <c r="P61" s="34">
        <v>0</v>
      </c>
      <c r="Q61" s="34">
        <v>0</v>
      </c>
      <c r="R61" s="34">
        <v>0</v>
      </c>
      <c r="S61" s="34">
        <v>0</v>
      </c>
      <c r="T61" s="34">
        <v>0</v>
      </c>
      <c r="U61" s="34">
        <v>0</v>
      </c>
      <c r="V61" s="34">
        <v>0</v>
      </c>
      <c r="W61" s="34">
        <v>0</v>
      </c>
      <c r="X61" s="34">
        <v>0</v>
      </c>
      <c r="Y61" s="34">
        <v>0</v>
      </c>
      <c r="Z61" s="34">
        <v>0</v>
      </c>
      <c r="AA61" s="34">
        <v>0</v>
      </c>
      <c r="AB61" s="34">
        <v>0</v>
      </c>
      <c r="AC61" s="34">
        <v>0</v>
      </c>
      <c r="AD61" s="34">
        <v>0</v>
      </c>
      <c r="AE61" s="34">
        <v>0</v>
      </c>
      <c r="AG61" s="22"/>
    </row>
    <row r="62" spans="1:33" ht="15.95" hidden="1" customHeight="1" outlineLevel="2" x14ac:dyDescent="0.2">
      <c r="B62" s="2" t="s">
        <v>110</v>
      </c>
      <c r="C62" s="2" t="s">
        <v>123</v>
      </c>
      <c r="D62" s="2" t="s">
        <v>321</v>
      </c>
      <c r="E62" s="27">
        <f t="shared" si="7"/>
        <v>20217.580000000002</v>
      </c>
      <c r="F62" s="34">
        <v>0</v>
      </c>
      <c r="G62" s="34">
        <v>0</v>
      </c>
      <c r="H62" s="34">
        <v>0</v>
      </c>
      <c r="I62" s="34">
        <v>0</v>
      </c>
      <c r="J62" s="34">
        <v>0</v>
      </c>
      <c r="K62" s="34">
        <v>0</v>
      </c>
      <c r="L62" s="34">
        <v>0</v>
      </c>
      <c r="M62" s="34">
        <v>0</v>
      </c>
      <c r="N62" s="34">
        <v>9802.7000000000007</v>
      </c>
      <c r="O62" s="34">
        <v>0</v>
      </c>
      <c r="P62" s="34">
        <v>0</v>
      </c>
      <c r="Q62" s="34">
        <v>0</v>
      </c>
      <c r="R62" s="34">
        <v>0</v>
      </c>
      <c r="S62" s="34">
        <v>0</v>
      </c>
      <c r="T62" s="34">
        <v>0</v>
      </c>
      <c r="U62" s="34">
        <v>0</v>
      </c>
      <c r="V62" s="34">
        <v>0</v>
      </c>
      <c r="W62" s="34">
        <v>0</v>
      </c>
      <c r="X62" s="34">
        <v>0</v>
      </c>
      <c r="Y62" s="34">
        <v>0</v>
      </c>
      <c r="Z62" s="34">
        <v>0</v>
      </c>
      <c r="AA62" s="34">
        <v>0</v>
      </c>
      <c r="AB62" s="34">
        <v>0</v>
      </c>
      <c r="AC62" s="34">
        <v>10414.879999999999</v>
      </c>
      <c r="AD62" s="34">
        <v>0</v>
      </c>
      <c r="AE62" s="34">
        <v>0</v>
      </c>
      <c r="AG62" s="22"/>
    </row>
    <row r="63" spans="1:33" ht="15.95" hidden="1" customHeight="1" outlineLevel="2" x14ac:dyDescent="0.2">
      <c r="B63" s="2" t="s">
        <v>110</v>
      </c>
      <c r="C63" s="2" t="s">
        <v>124</v>
      </c>
      <c r="D63" s="2" t="s">
        <v>322</v>
      </c>
      <c r="E63" s="27">
        <f t="shared" si="7"/>
        <v>9376560.5800000001</v>
      </c>
      <c r="F63" s="34">
        <v>0</v>
      </c>
      <c r="G63" s="34">
        <v>0</v>
      </c>
      <c r="H63" s="34">
        <v>0</v>
      </c>
      <c r="I63" s="34">
        <v>0</v>
      </c>
      <c r="J63" s="34">
        <v>0</v>
      </c>
      <c r="K63" s="34">
        <v>0</v>
      </c>
      <c r="L63" s="34">
        <v>0</v>
      </c>
      <c r="M63" s="34">
        <v>0</v>
      </c>
      <c r="N63" s="34">
        <v>0</v>
      </c>
      <c r="O63" s="34">
        <v>0</v>
      </c>
      <c r="P63" s="34">
        <v>0</v>
      </c>
      <c r="Q63" s="34">
        <v>0</v>
      </c>
      <c r="R63" s="34">
        <v>0</v>
      </c>
      <c r="S63" s="34">
        <v>0</v>
      </c>
      <c r="T63" s="34">
        <v>0</v>
      </c>
      <c r="U63" s="34">
        <v>9375846.0999999996</v>
      </c>
      <c r="V63" s="34">
        <v>0</v>
      </c>
      <c r="W63" s="34">
        <v>0</v>
      </c>
      <c r="X63" s="34">
        <v>0</v>
      </c>
      <c r="Y63" s="34">
        <v>714.48</v>
      </c>
      <c r="Z63" s="34">
        <v>0</v>
      </c>
      <c r="AA63" s="34">
        <v>0</v>
      </c>
      <c r="AB63" s="34">
        <v>0</v>
      </c>
      <c r="AC63" s="34">
        <v>0</v>
      </c>
      <c r="AD63" s="34">
        <v>0</v>
      </c>
      <c r="AE63" s="34">
        <v>0</v>
      </c>
      <c r="AG63" s="22"/>
    </row>
    <row r="64" spans="1:33" ht="15.95" hidden="1" customHeight="1" outlineLevel="2" x14ac:dyDescent="0.2">
      <c r="B64" s="2" t="s">
        <v>110</v>
      </c>
      <c r="C64" s="2" t="s">
        <v>125</v>
      </c>
      <c r="D64" s="2" t="s">
        <v>323</v>
      </c>
      <c r="E64" s="27">
        <f t="shared" si="7"/>
        <v>82.52</v>
      </c>
      <c r="F64" s="34">
        <v>0</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4.3499999999999996</v>
      </c>
      <c r="AC64" s="34">
        <v>78.17</v>
      </c>
      <c r="AD64" s="34">
        <v>0</v>
      </c>
      <c r="AE64" s="34">
        <v>0</v>
      </c>
      <c r="AG64" s="22"/>
    </row>
    <row r="65" spans="2:33" ht="15.95" hidden="1" customHeight="1" outlineLevel="2" x14ac:dyDescent="0.2">
      <c r="B65" s="2" t="s">
        <v>110</v>
      </c>
      <c r="C65" s="2" t="s">
        <v>126</v>
      </c>
      <c r="D65" s="2" t="s">
        <v>324</v>
      </c>
      <c r="E65" s="27">
        <f t="shared" si="7"/>
        <v>246835.56</v>
      </c>
      <c r="F65" s="34">
        <v>0</v>
      </c>
      <c r="G65" s="34">
        <v>0</v>
      </c>
      <c r="H65" s="34">
        <v>0</v>
      </c>
      <c r="I65" s="34">
        <v>0</v>
      </c>
      <c r="J65" s="34">
        <v>0</v>
      </c>
      <c r="K65" s="34">
        <v>0</v>
      </c>
      <c r="L65" s="34">
        <v>0</v>
      </c>
      <c r="M65" s="34">
        <v>0</v>
      </c>
      <c r="N65" s="34">
        <v>0</v>
      </c>
      <c r="O65" s="34">
        <v>0</v>
      </c>
      <c r="P65" s="34">
        <v>0</v>
      </c>
      <c r="Q65" s="34">
        <v>0</v>
      </c>
      <c r="R65" s="34">
        <v>0</v>
      </c>
      <c r="S65" s="34">
        <v>0</v>
      </c>
      <c r="T65" s="34">
        <v>0</v>
      </c>
      <c r="U65" s="34">
        <v>0</v>
      </c>
      <c r="V65" s="34">
        <v>0</v>
      </c>
      <c r="W65" s="34">
        <v>0</v>
      </c>
      <c r="X65" s="34">
        <v>0</v>
      </c>
      <c r="Y65" s="34">
        <v>0</v>
      </c>
      <c r="Z65" s="34">
        <v>0</v>
      </c>
      <c r="AA65" s="34">
        <v>0</v>
      </c>
      <c r="AB65" s="34">
        <v>0</v>
      </c>
      <c r="AC65" s="34">
        <v>246835.56</v>
      </c>
      <c r="AD65" s="34">
        <v>0</v>
      </c>
      <c r="AE65" s="34">
        <v>0</v>
      </c>
      <c r="AG65" s="22"/>
    </row>
    <row r="66" spans="2:33" ht="15.95" hidden="1" customHeight="1" outlineLevel="2" x14ac:dyDescent="0.2">
      <c r="B66" s="2" t="s">
        <v>110</v>
      </c>
      <c r="C66" s="2" t="s">
        <v>127</v>
      </c>
      <c r="D66" s="2" t="s">
        <v>325</v>
      </c>
      <c r="E66" s="27">
        <f t="shared" si="7"/>
        <v>293927.77</v>
      </c>
      <c r="F66" s="34">
        <v>0</v>
      </c>
      <c r="G66" s="34">
        <v>0</v>
      </c>
      <c r="H66" s="34">
        <v>0</v>
      </c>
      <c r="I66" s="34">
        <v>0</v>
      </c>
      <c r="J66" s="34">
        <v>0</v>
      </c>
      <c r="K66" s="34">
        <v>0</v>
      </c>
      <c r="L66" s="34">
        <v>0</v>
      </c>
      <c r="M66" s="34">
        <v>0</v>
      </c>
      <c r="N66" s="34">
        <v>0</v>
      </c>
      <c r="O66" s="34">
        <v>0</v>
      </c>
      <c r="P66" s="34">
        <v>0</v>
      </c>
      <c r="Q66" s="34">
        <v>0</v>
      </c>
      <c r="R66" s="34">
        <v>0</v>
      </c>
      <c r="S66" s="34">
        <v>0</v>
      </c>
      <c r="T66" s="34">
        <v>0</v>
      </c>
      <c r="U66" s="34">
        <v>0</v>
      </c>
      <c r="V66" s="34">
        <v>0</v>
      </c>
      <c r="W66" s="34">
        <v>0</v>
      </c>
      <c r="X66" s="34">
        <v>0</v>
      </c>
      <c r="Y66" s="34">
        <v>0</v>
      </c>
      <c r="Z66" s="34">
        <v>0</v>
      </c>
      <c r="AA66" s="34">
        <v>0</v>
      </c>
      <c r="AB66" s="34">
        <v>12764.13</v>
      </c>
      <c r="AC66" s="34">
        <v>281163.64</v>
      </c>
      <c r="AD66" s="34">
        <v>0</v>
      </c>
      <c r="AE66" s="34">
        <v>0</v>
      </c>
      <c r="AG66" s="22"/>
    </row>
    <row r="67" spans="2:33" ht="15.95" hidden="1" customHeight="1" outlineLevel="2" x14ac:dyDescent="0.2">
      <c r="B67" s="2" t="s">
        <v>110</v>
      </c>
      <c r="C67" s="2" t="s">
        <v>128</v>
      </c>
      <c r="D67" s="2" t="s">
        <v>326</v>
      </c>
      <c r="E67" s="27">
        <f t="shared" si="7"/>
        <v>0</v>
      </c>
      <c r="F67" s="34">
        <v>0</v>
      </c>
      <c r="G67" s="34">
        <v>0</v>
      </c>
      <c r="H67" s="34">
        <v>0</v>
      </c>
      <c r="I67" s="34">
        <v>0</v>
      </c>
      <c r="J67" s="34">
        <v>0</v>
      </c>
      <c r="K67" s="34">
        <v>0</v>
      </c>
      <c r="L67" s="34">
        <v>0</v>
      </c>
      <c r="M67" s="34">
        <v>0</v>
      </c>
      <c r="N67" s="34">
        <v>0</v>
      </c>
      <c r="O67" s="34">
        <v>0</v>
      </c>
      <c r="P67" s="34">
        <v>0</v>
      </c>
      <c r="Q67" s="34">
        <v>0</v>
      </c>
      <c r="R67" s="34">
        <v>0</v>
      </c>
      <c r="S67" s="34">
        <v>0</v>
      </c>
      <c r="T67" s="34">
        <v>0</v>
      </c>
      <c r="U67" s="34">
        <v>0</v>
      </c>
      <c r="V67" s="34">
        <v>0</v>
      </c>
      <c r="W67" s="34">
        <v>0</v>
      </c>
      <c r="X67" s="34">
        <v>0</v>
      </c>
      <c r="Y67" s="34">
        <v>0</v>
      </c>
      <c r="Z67" s="34">
        <v>0</v>
      </c>
      <c r="AA67" s="34">
        <v>0</v>
      </c>
      <c r="AB67" s="34">
        <v>0</v>
      </c>
      <c r="AC67" s="34">
        <v>0</v>
      </c>
      <c r="AD67" s="34">
        <v>0</v>
      </c>
      <c r="AE67" s="34">
        <v>0</v>
      </c>
      <c r="AG67" s="22"/>
    </row>
    <row r="68" spans="2:33" ht="15.95" hidden="1" customHeight="1" outlineLevel="2" x14ac:dyDescent="0.2">
      <c r="C68" s="2" t="s">
        <v>129</v>
      </c>
      <c r="D68" s="2" t="s">
        <v>327</v>
      </c>
      <c r="E68" s="27">
        <f t="shared" si="7"/>
        <v>137863.43</v>
      </c>
      <c r="F68" s="34">
        <v>0</v>
      </c>
      <c r="G68" s="34">
        <v>0</v>
      </c>
      <c r="H68" s="34">
        <v>0</v>
      </c>
      <c r="I68" s="34">
        <v>0</v>
      </c>
      <c r="J68" s="34">
        <v>0</v>
      </c>
      <c r="K68" s="34">
        <v>0</v>
      </c>
      <c r="L68" s="34">
        <v>0</v>
      </c>
      <c r="M68" s="34">
        <v>0</v>
      </c>
      <c r="N68" s="34">
        <v>0</v>
      </c>
      <c r="O68" s="34">
        <v>0</v>
      </c>
      <c r="P68" s="34">
        <v>0</v>
      </c>
      <c r="Q68" s="34">
        <v>0</v>
      </c>
      <c r="R68" s="34">
        <v>0</v>
      </c>
      <c r="S68" s="34">
        <v>0</v>
      </c>
      <c r="T68" s="34">
        <v>0</v>
      </c>
      <c r="U68" s="34">
        <v>0</v>
      </c>
      <c r="V68" s="34">
        <v>0</v>
      </c>
      <c r="W68" s="34">
        <v>0</v>
      </c>
      <c r="X68" s="34">
        <v>0</v>
      </c>
      <c r="Y68" s="34">
        <v>0</v>
      </c>
      <c r="Z68" s="34">
        <v>0</v>
      </c>
      <c r="AA68" s="34">
        <v>0</v>
      </c>
      <c r="AB68" s="34">
        <v>0</v>
      </c>
      <c r="AC68" s="34">
        <v>137863.43</v>
      </c>
      <c r="AD68" s="34">
        <v>0</v>
      </c>
      <c r="AE68" s="34">
        <v>0</v>
      </c>
      <c r="AG68" s="22"/>
    </row>
    <row r="69" spans="2:33" ht="15.95" hidden="1" customHeight="1" outlineLevel="2" x14ac:dyDescent="0.2">
      <c r="C69" s="2" t="s">
        <v>130</v>
      </c>
      <c r="D69" s="2" t="s">
        <v>328</v>
      </c>
      <c r="E69" s="27">
        <f t="shared" si="7"/>
        <v>37.19</v>
      </c>
      <c r="F69" s="34">
        <v>0</v>
      </c>
      <c r="G69" s="34">
        <v>0</v>
      </c>
      <c r="H69" s="34">
        <v>0</v>
      </c>
      <c r="I69" s="34">
        <v>0</v>
      </c>
      <c r="J69" s="34">
        <v>0</v>
      </c>
      <c r="K69" s="34">
        <v>0</v>
      </c>
      <c r="L69" s="34">
        <v>0</v>
      </c>
      <c r="M69" s="34">
        <v>0</v>
      </c>
      <c r="N69" s="34">
        <v>0</v>
      </c>
      <c r="O69" s="34">
        <v>0</v>
      </c>
      <c r="P69" s="34">
        <v>0</v>
      </c>
      <c r="Q69" s="34">
        <v>0</v>
      </c>
      <c r="R69" s="34">
        <v>0</v>
      </c>
      <c r="S69" s="34">
        <v>0</v>
      </c>
      <c r="T69" s="34">
        <v>0</v>
      </c>
      <c r="U69" s="34">
        <v>0</v>
      </c>
      <c r="V69" s="34">
        <v>0</v>
      </c>
      <c r="W69" s="34">
        <v>0</v>
      </c>
      <c r="X69" s="34">
        <v>0</v>
      </c>
      <c r="Y69" s="34">
        <v>37.19</v>
      </c>
      <c r="Z69" s="34">
        <v>0</v>
      </c>
      <c r="AA69" s="34">
        <v>0</v>
      </c>
      <c r="AB69" s="34">
        <v>0</v>
      </c>
      <c r="AC69" s="34">
        <v>0</v>
      </c>
      <c r="AD69" s="34">
        <v>0</v>
      </c>
      <c r="AE69" s="34">
        <v>0</v>
      </c>
      <c r="AG69" s="22"/>
    </row>
    <row r="70" spans="2:33" ht="15.95" hidden="1" customHeight="1" outlineLevel="2" x14ac:dyDescent="0.2">
      <c r="B70" s="2" t="s">
        <v>110</v>
      </c>
      <c r="C70" s="2" t="s">
        <v>131</v>
      </c>
      <c r="D70" s="2" t="s">
        <v>329</v>
      </c>
      <c r="E70" s="27">
        <f t="shared" si="7"/>
        <v>741158.27</v>
      </c>
      <c r="F70" s="34">
        <v>5932.15</v>
      </c>
      <c r="G70" s="34">
        <v>14661.85</v>
      </c>
      <c r="H70" s="34">
        <v>0</v>
      </c>
      <c r="I70" s="34">
        <v>0</v>
      </c>
      <c r="J70" s="34">
        <v>0</v>
      </c>
      <c r="K70" s="34">
        <v>0</v>
      </c>
      <c r="L70" s="34">
        <v>0</v>
      </c>
      <c r="M70" s="34">
        <v>0</v>
      </c>
      <c r="N70" s="34">
        <v>414638.92</v>
      </c>
      <c r="O70" s="34">
        <v>0</v>
      </c>
      <c r="P70" s="34">
        <v>0</v>
      </c>
      <c r="Q70" s="34">
        <v>0</v>
      </c>
      <c r="R70" s="34">
        <v>0</v>
      </c>
      <c r="S70" s="34">
        <v>0</v>
      </c>
      <c r="T70" s="34">
        <v>0</v>
      </c>
      <c r="U70" s="34">
        <v>0</v>
      </c>
      <c r="V70" s="34">
        <v>0</v>
      </c>
      <c r="W70" s="34">
        <v>0</v>
      </c>
      <c r="X70" s="34">
        <v>0</v>
      </c>
      <c r="Y70" s="34">
        <v>0</v>
      </c>
      <c r="Z70" s="34">
        <v>0</v>
      </c>
      <c r="AA70" s="34">
        <v>0</v>
      </c>
      <c r="AB70" s="34">
        <v>12805.6</v>
      </c>
      <c r="AC70" s="34">
        <v>293119.75</v>
      </c>
      <c r="AD70" s="34">
        <v>0</v>
      </c>
      <c r="AE70" s="34">
        <v>0</v>
      </c>
      <c r="AG70" s="22"/>
    </row>
    <row r="71" spans="2:33" ht="15.95" hidden="1" customHeight="1" outlineLevel="2" x14ac:dyDescent="0.2">
      <c r="C71" s="2" t="s">
        <v>132</v>
      </c>
      <c r="D71" s="2" t="s">
        <v>330</v>
      </c>
      <c r="E71" s="27">
        <f t="shared" si="7"/>
        <v>2154.48</v>
      </c>
      <c r="F71" s="34">
        <v>0</v>
      </c>
      <c r="G71" s="34">
        <v>0</v>
      </c>
      <c r="H71" s="34">
        <v>0</v>
      </c>
      <c r="I71" s="34">
        <v>0</v>
      </c>
      <c r="J71" s="34">
        <v>0</v>
      </c>
      <c r="K71" s="34">
        <v>0</v>
      </c>
      <c r="L71" s="34">
        <v>0</v>
      </c>
      <c r="M71" s="34">
        <v>0</v>
      </c>
      <c r="N71" s="34">
        <v>0</v>
      </c>
      <c r="O71" s="34">
        <v>0</v>
      </c>
      <c r="P71" s="34">
        <v>0</v>
      </c>
      <c r="Q71" s="34">
        <v>0</v>
      </c>
      <c r="R71" s="34">
        <v>0</v>
      </c>
      <c r="S71" s="34">
        <v>0</v>
      </c>
      <c r="T71" s="34">
        <v>0</v>
      </c>
      <c r="U71" s="34">
        <v>0</v>
      </c>
      <c r="V71" s="34">
        <v>0</v>
      </c>
      <c r="W71" s="34">
        <v>0</v>
      </c>
      <c r="X71" s="34">
        <v>0</v>
      </c>
      <c r="Y71" s="34">
        <v>0</v>
      </c>
      <c r="Z71" s="34">
        <v>0</v>
      </c>
      <c r="AA71" s="34">
        <v>0</v>
      </c>
      <c r="AB71" s="34">
        <v>0</v>
      </c>
      <c r="AC71" s="34">
        <v>2154.48</v>
      </c>
      <c r="AD71" s="34">
        <v>0</v>
      </c>
      <c r="AE71" s="34">
        <v>0</v>
      </c>
      <c r="AG71" s="22"/>
    </row>
    <row r="72" spans="2:33" ht="15.95" hidden="1" customHeight="1" outlineLevel="2" x14ac:dyDescent="0.2">
      <c r="B72" s="2" t="s">
        <v>110</v>
      </c>
      <c r="C72" s="2" t="s">
        <v>133</v>
      </c>
      <c r="D72" s="2" t="s">
        <v>331</v>
      </c>
      <c r="E72" s="27">
        <f t="shared" si="7"/>
        <v>3215.59</v>
      </c>
      <c r="F72" s="34">
        <v>0</v>
      </c>
      <c r="G72" s="34">
        <v>0</v>
      </c>
      <c r="H72" s="34">
        <v>0</v>
      </c>
      <c r="I72" s="34">
        <v>0</v>
      </c>
      <c r="J72" s="34">
        <v>0</v>
      </c>
      <c r="K72" s="34">
        <v>0</v>
      </c>
      <c r="L72" s="34">
        <v>0</v>
      </c>
      <c r="M72" s="34">
        <v>0</v>
      </c>
      <c r="N72" s="34">
        <v>0</v>
      </c>
      <c r="O72" s="34">
        <v>0</v>
      </c>
      <c r="P72" s="34">
        <v>0</v>
      </c>
      <c r="Q72" s="34">
        <v>0</v>
      </c>
      <c r="R72" s="34">
        <v>0</v>
      </c>
      <c r="S72" s="34">
        <v>0</v>
      </c>
      <c r="T72" s="34">
        <v>0</v>
      </c>
      <c r="U72" s="34">
        <v>0</v>
      </c>
      <c r="V72" s="34">
        <v>0</v>
      </c>
      <c r="W72" s="34">
        <v>0</v>
      </c>
      <c r="X72" s="34">
        <v>0</v>
      </c>
      <c r="Y72" s="34">
        <v>3215.59</v>
      </c>
      <c r="Z72" s="34">
        <v>0</v>
      </c>
      <c r="AA72" s="34">
        <v>0</v>
      </c>
      <c r="AB72" s="34">
        <v>0</v>
      </c>
      <c r="AC72" s="34">
        <v>0</v>
      </c>
      <c r="AD72" s="34">
        <v>0</v>
      </c>
      <c r="AE72" s="34">
        <v>0</v>
      </c>
      <c r="AG72" s="22"/>
    </row>
    <row r="73" spans="2:33" ht="15.95" hidden="1" customHeight="1" outlineLevel="2" x14ac:dyDescent="0.2">
      <c r="B73" s="2" t="s">
        <v>110</v>
      </c>
      <c r="C73" s="2" t="s">
        <v>134</v>
      </c>
      <c r="D73" s="2" t="s">
        <v>332</v>
      </c>
      <c r="E73" s="27">
        <f t="shared" si="7"/>
        <v>70914.880000000005</v>
      </c>
      <c r="F73" s="34">
        <v>0</v>
      </c>
      <c r="G73" s="34">
        <v>0</v>
      </c>
      <c r="H73" s="34">
        <v>0</v>
      </c>
      <c r="I73" s="34">
        <v>0</v>
      </c>
      <c r="J73" s="34">
        <v>0</v>
      </c>
      <c r="K73" s="34">
        <v>0</v>
      </c>
      <c r="L73" s="34">
        <v>0</v>
      </c>
      <c r="M73" s="34">
        <v>0</v>
      </c>
      <c r="N73" s="34">
        <v>0</v>
      </c>
      <c r="O73" s="34">
        <v>0</v>
      </c>
      <c r="P73" s="34">
        <v>36909.07</v>
      </c>
      <c r="Q73" s="34">
        <v>0</v>
      </c>
      <c r="R73" s="34">
        <v>0</v>
      </c>
      <c r="S73" s="34">
        <v>0</v>
      </c>
      <c r="T73" s="34">
        <v>0</v>
      </c>
      <c r="U73" s="34">
        <v>0</v>
      </c>
      <c r="V73" s="34">
        <v>0</v>
      </c>
      <c r="W73" s="34">
        <v>0</v>
      </c>
      <c r="X73" s="34">
        <v>0</v>
      </c>
      <c r="Y73" s="34">
        <v>34005.81</v>
      </c>
      <c r="Z73" s="34">
        <v>0</v>
      </c>
      <c r="AA73" s="34">
        <v>0</v>
      </c>
      <c r="AB73" s="34">
        <v>0</v>
      </c>
      <c r="AC73" s="34">
        <v>0</v>
      </c>
      <c r="AD73" s="34">
        <v>0</v>
      </c>
      <c r="AE73" s="34">
        <v>0</v>
      </c>
      <c r="AG73" s="22"/>
    </row>
    <row r="74" spans="2:33" ht="15.95" hidden="1" customHeight="1" outlineLevel="2" x14ac:dyDescent="0.2">
      <c r="B74" s="2" t="s">
        <v>110</v>
      </c>
      <c r="C74" s="2" t="s">
        <v>135</v>
      </c>
      <c r="D74" s="2" t="s">
        <v>333</v>
      </c>
      <c r="E74" s="27">
        <f t="shared" si="7"/>
        <v>2791606.06</v>
      </c>
      <c r="F74" s="34">
        <v>0</v>
      </c>
      <c r="G74" s="34">
        <v>0</v>
      </c>
      <c r="H74" s="34">
        <v>0</v>
      </c>
      <c r="I74" s="34">
        <v>0</v>
      </c>
      <c r="J74" s="34">
        <v>0</v>
      </c>
      <c r="K74" s="34">
        <v>0</v>
      </c>
      <c r="L74" s="34">
        <v>0</v>
      </c>
      <c r="M74" s="34">
        <v>0</v>
      </c>
      <c r="N74" s="34">
        <v>0</v>
      </c>
      <c r="O74" s="34">
        <v>0</v>
      </c>
      <c r="P74" s="34">
        <v>1469818.46</v>
      </c>
      <c r="Q74" s="34">
        <v>0</v>
      </c>
      <c r="R74" s="34">
        <v>0</v>
      </c>
      <c r="S74" s="34">
        <v>0</v>
      </c>
      <c r="T74" s="34">
        <v>0</v>
      </c>
      <c r="U74" s="34">
        <v>0</v>
      </c>
      <c r="V74" s="34">
        <v>0</v>
      </c>
      <c r="W74" s="34">
        <v>0</v>
      </c>
      <c r="X74" s="34">
        <v>1091453.82</v>
      </c>
      <c r="Y74" s="34">
        <v>0</v>
      </c>
      <c r="Z74" s="34">
        <v>0</v>
      </c>
      <c r="AA74" s="34">
        <v>230333.78</v>
      </c>
      <c r="AB74" s="34">
        <v>0</v>
      </c>
      <c r="AC74" s="34">
        <v>0</v>
      </c>
      <c r="AD74" s="34">
        <v>0</v>
      </c>
      <c r="AE74" s="34">
        <v>0</v>
      </c>
      <c r="AG74" s="22"/>
    </row>
    <row r="75" spans="2:33" ht="15.95" hidden="1" customHeight="1" outlineLevel="2" x14ac:dyDescent="0.2">
      <c r="B75" s="2" t="s">
        <v>110</v>
      </c>
      <c r="C75" s="2" t="s">
        <v>136</v>
      </c>
      <c r="D75" s="2" t="s">
        <v>334</v>
      </c>
      <c r="E75" s="27">
        <f t="shared" si="7"/>
        <v>66050.100000000006</v>
      </c>
      <c r="F75" s="34">
        <v>0</v>
      </c>
      <c r="G75" s="34">
        <v>0</v>
      </c>
      <c r="H75" s="34">
        <v>0</v>
      </c>
      <c r="I75" s="34">
        <v>0</v>
      </c>
      <c r="J75" s="34">
        <v>0</v>
      </c>
      <c r="K75" s="34">
        <v>0</v>
      </c>
      <c r="L75" s="34">
        <v>0</v>
      </c>
      <c r="M75" s="34">
        <v>0</v>
      </c>
      <c r="N75" s="34">
        <v>0</v>
      </c>
      <c r="O75" s="34">
        <v>0</v>
      </c>
      <c r="P75" s="34">
        <v>0</v>
      </c>
      <c r="Q75" s="34">
        <v>0</v>
      </c>
      <c r="R75" s="34">
        <v>0</v>
      </c>
      <c r="S75" s="34">
        <v>0</v>
      </c>
      <c r="T75" s="34">
        <v>0</v>
      </c>
      <c r="U75" s="34">
        <v>0</v>
      </c>
      <c r="V75" s="34">
        <v>0</v>
      </c>
      <c r="W75" s="34">
        <v>0</v>
      </c>
      <c r="X75" s="34">
        <v>0</v>
      </c>
      <c r="Y75" s="34">
        <v>66050.100000000006</v>
      </c>
      <c r="Z75" s="34">
        <v>0</v>
      </c>
      <c r="AA75" s="34">
        <v>0</v>
      </c>
      <c r="AB75" s="34">
        <v>0</v>
      </c>
      <c r="AC75" s="34">
        <v>0</v>
      </c>
      <c r="AD75" s="34">
        <v>0</v>
      </c>
      <c r="AE75" s="34">
        <v>0</v>
      </c>
      <c r="AG75" s="22"/>
    </row>
    <row r="76" spans="2:33" ht="15.95" hidden="1" customHeight="1" outlineLevel="2" x14ac:dyDescent="0.2">
      <c r="B76" s="2" t="s">
        <v>110</v>
      </c>
      <c r="C76" s="2" t="s">
        <v>137</v>
      </c>
      <c r="D76" s="2" t="s">
        <v>335</v>
      </c>
      <c r="E76" s="27">
        <f t="shared" si="7"/>
        <v>2166986.2800000003</v>
      </c>
      <c r="F76" s="34">
        <v>0</v>
      </c>
      <c r="G76" s="34">
        <v>0</v>
      </c>
      <c r="H76" s="34">
        <v>0</v>
      </c>
      <c r="I76" s="34">
        <v>0</v>
      </c>
      <c r="J76" s="34">
        <v>0</v>
      </c>
      <c r="K76" s="34">
        <v>0</v>
      </c>
      <c r="L76" s="34">
        <v>0</v>
      </c>
      <c r="M76" s="34">
        <v>0</v>
      </c>
      <c r="N76" s="34">
        <v>1999254.33</v>
      </c>
      <c r="O76" s="34">
        <v>0</v>
      </c>
      <c r="P76" s="34">
        <v>0</v>
      </c>
      <c r="Q76" s="34">
        <v>0</v>
      </c>
      <c r="R76" s="34">
        <v>0</v>
      </c>
      <c r="S76" s="34">
        <v>0</v>
      </c>
      <c r="T76" s="34">
        <v>0</v>
      </c>
      <c r="U76" s="34">
        <v>0</v>
      </c>
      <c r="V76" s="34">
        <v>0</v>
      </c>
      <c r="W76" s="34">
        <v>0</v>
      </c>
      <c r="X76" s="34">
        <v>0</v>
      </c>
      <c r="Y76" s="34">
        <v>0</v>
      </c>
      <c r="Z76" s="34">
        <v>0</v>
      </c>
      <c r="AA76" s="34">
        <v>0</v>
      </c>
      <c r="AB76" s="34">
        <v>0</v>
      </c>
      <c r="AC76" s="34">
        <v>167731.95000000001</v>
      </c>
      <c r="AD76" s="34">
        <v>0</v>
      </c>
      <c r="AE76" s="34">
        <v>0</v>
      </c>
      <c r="AG76" s="22"/>
    </row>
    <row r="77" spans="2:33" ht="15.95" hidden="1" customHeight="1" outlineLevel="2" x14ac:dyDescent="0.2">
      <c r="B77" s="2" t="s">
        <v>110</v>
      </c>
      <c r="C77" s="2" t="s">
        <v>138</v>
      </c>
      <c r="D77" s="2" t="s">
        <v>336</v>
      </c>
      <c r="E77" s="27">
        <f t="shared" si="7"/>
        <v>100362.93</v>
      </c>
      <c r="F77" s="34">
        <v>0</v>
      </c>
      <c r="G77" s="34">
        <v>0</v>
      </c>
      <c r="H77" s="34">
        <v>0</v>
      </c>
      <c r="I77" s="34">
        <v>0</v>
      </c>
      <c r="J77" s="34">
        <v>0</v>
      </c>
      <c r="K77" s="34">
        <v>0</v>
      </c>
      <c r="L77" s="34">
        <v>0</v>
      </c>
      <c r="M77" s="34">
        <v>0</v>
      </c>
      <c r="N77" s="34">
        <v>0</v>
      </c>
      <c r="O77" s="34">
        <v>0</v>
      </c>
      <c r="P77" s="34">
        <v>0</v>
      </c>
      <c r="Q77" s="34">
        <v>0</v>
      </c>
      <c r="R77" s="34">
        <v>0</v>
      </c>
      <c r="S77" s="34">
        <v>0</v>
      </c>
      <c r="T77" s="34">
        <v>0</v>
      </c>
      <c r="U77" s="34">
        <v>0</v>
      </c>
      <c r="V77" s="34">
        <v>0</v>
      </c>
      <c r="W77" s="34">
        <v>0</v>
      </c>
      <c r="X77" s="34">
        <v>0</v>
      </c>
      <c r="Y77" s="34">
        <v>0</v>
      </c>
      <c r="Z77" s="34">
        <v>0</v>
      </c>
      <c r="AA77" s="34">
        <v>0</v>
      </c>
      <c r="AB77" s="34">
        <v>0</v>
      </c>
      <c r="AC77" s="34">
        <v>0</v>
      </c>
      <c r="AD77" s="34">
        <v>0</v>
      </c>
      <c r="AE77" s="34">
        <v>100362.93</v>
      </c>
      <c r="AG77" s="22"/>
    </row>
    <row r="78" spans="2:33" ht="15.95" hidden="1" customHeight="1" outlineLevel="2" x14ac:dyDescent="0.2">
      <c r="B78" s="2" t="s">
        <v>110</v>
      </c>
      <c r="C78" s="2" t="s">
        <v>139</v>
      </c>
      <c r="D78" s="2" t="s">
        <v>337</v>
      </c>
      <c r="E78" s="27">
        <f t="shared" si="7"/>
        <v>611313.37</v>
      </c>
      <c r="F78" s="34">
        <v>0</v>
      </c>
      <c r="G78" s="34">
        <v>0</v>
      </c>
      <c r="H78" s="34">
        <v>0</v>
      </c>
      <c r="I78" s="34">
        <v>0</v>
      </c>
      <c r="J78" s="34">
        <v>0</v>
      </c>
      <c r="K78" s="34">
        <v>0</v>
      </c>
      <c r="L78" s="34">
        <v>0</v>
      </c>
      <c r="M78" s="34">
        <v>0</v>
      </c>
      <c r="N78" s="34">
        <v>127611.93000000001</v>
      </c>
      <c r="O78" s="34">
        <v>0</v>
      </c>
      <c r="P78" s="34">
        <v>324718.48</v>
      </c>
      <c r="Q78" s="34">
        <v>0</v>
      </c>
      <c r="R78" s="34">
        <v>0</v>
      </c>
      <c r="S78" s="34">
        <v>0</v>
      </c>
      <c r="T78" s="34">
        <v>0</v>
      </c>
      <c r="U78" s="34">
        <v>0</v>
      </c>
      <c r="V78" s="34">
        <v>0</v>
      </c>
      <c r="W78" s="34">
        <v>0</v>
      </c>
      <c r="X78" s="34">
        <v>77369.950000000012</v>
      </c>
      <c r="Y78" s="34">
        <v>8909.91</v>
      </c>
      <c r="Z78" s="34">
        <v>0</v>
      </c>
      <c r="AA78" s="34">
        <v>14702.130000000001</v>
      </c>
      <c r="AB78" s="34">
        <v>0</v>
      </c>
      <c r="AC78" s="34">
        <v>58000.97</v>
      </c>
      <c r="AD78" s="34">
        <v>0</v>
      </c>
      <c r="AE78" s="34">
        <v>0</v>
      </c>
      <c r="AG78" s="22"/>
    </row>
    <row r="79" spans="2:33" ht="15.95" hidden="1" customHeight="1" outlineLevel="2" x14ac:dyDescent="0.2">
      <c r="B79" s="2" t="s">
        <v>110</v>
      </c>
      <c r="C79" s="2" t="s">
        <v>140</v>
      </c>
      <c r="D79" s="2" t="s">
        <v>338</v>
      </c>
      <c r="E79" s="27">
        <f t="shared" si="7"/>
        <v>35049.01</v>
      </c>
      <c r="F79" s="34">
        <v>0</v>
      </c>
      <c r="G79" s="34">
        <v>0</v>
      </c>
      <c r="H79" s="34">
        <v>0</v>
      </c>
      <c r="I79" s="34">
        <v>35049.01</v>
      </c>
      <c r="J79" s="34">
        <v>0</v>
      </c>
      <c r="K79" s="34">
        <v>0</v>
      </c>
      <c r="L79" s="34">
        <v>0</v>
      </c>
      <c r="M79" s="34">
        <v>0</v>
      </c>
      <c r="N79" s="34">
        <v>0</v>
      </c>
      <c r="O79" s="34">
        <v>0</v>
      </c>
      <c r="P79" s="34">
        <v>0</v>
      </c>
      <c r="Q79" s="34">
        <v>0</v>
      </c>
      <c r="R79" s="34">
        <v>0</v>
      </c>
      <c r="S79" s="34">
        <v>0</v>
      </c>
      <c r="T79" s="34">
        <v>0</v>
      </c>
      <c r="U79" s="34">
        <v>0</v>
      </c>
      <c r="V79" s="34">
        <v>0</v>
      </c>
      <c r="W79" s="34">
        <v>0</v>
      </c>
      <c r="X79" s="34">
        <v>0</v>
      </c>
      <c r="Y79" s="34">
        <v>0</v>
      </c>
      <c r="Z79" s="34">
        <v>0</v>
      </c>
      <c r="AA79" s="34">
        <v>0</v>
      </c>
      <c r="AB79" s="34">
        <v>0</v>
      </c>
      <c r="AC79" s="34">
        <v>0</v>
      </c>
      <c r="AD79" s="34">
        <v>0</v>
      </c>
      <c r="AE79" s="34">
        <v>0</v>
      </c>
      <c r="AG79" s="22"/>
    </row>
    <row r="80" spans="2:33" ht="15.95" hidden="1" customHeight="1" outlineLevel="2" x14ac:dyDescent="0.2">
      <c r="B80" s="2" t="s">
        <v>110</v>
      </c>
      <c r="C80" s="2" t="s">
        <v>141</v>
      </c>
      <c r="D80" s="2" t="s">
        <v>339</v>
      </c>
      <c r="E80" s="27">
        <f t="shared" si="7"/>
        <v>1850.48</v>
      </c>
      <c r="F80" s="34">
        <v>0</v>
      </c>
      <c r="G80" s="34">
        <v>0</v>
      </c>
      <c r="H80" s="34">
        <v>0</v>
      </c>
      <c r="I80" s="34">
        <v>0</v>
      </c>
      <c r="J80" s="34">
        <v>0</v>
      </c>
      <c r="K80" s="34">
        <v>0</v>
      </c>
      <c r="L80" s="34">
        <v>0</v>
      </c>
      <c r="M80" s="34">
        <v>0</v>
      </c>
      <c r="N80" s="34">
        <v>0</v>
      </c>
      <c r="O80" s="34">
        <v>0</v>
      </c>
      <c r="P80" s="34">
        <v>0</v>
      </c>
      <c r="Q80" s="34">
        <v>0</v>
      </c>
      <c r="R80" s="34">
        <v>0</v>
      </c>
      <c r="S80" s="34">
        <v>0</v>
      </c>
      <c r="T80" s="34">
        <v>0</v>
      </c>
      <c r="U80" s="34">
        <v>0</v>
      </c>
      <c r="V80" s="34">
        <v>0</v>
      </c>
      <c r="W80" s="34">
        <v>1850.48</v>
      </c>
      <c r="X80" s="34">
        <v>0</v>
      </c>
      <c r="Y80" s="34">
        <v>0</v>
      </c>
      <c r="Z80" s="34">
        <v>0</v>
      </c>
      <c r="AA80" s="34">
        <v>0</v>
      </c>
      <c r="AB80" s="34">
        <v>0</v>
      </c>
      <c r="AC80" s="34">
        <v>0</v>
      </c>
      <c r="AD80" s="34">
        <v>0</v>
      </c>
      <c r="AE80" s="34">
        <v>0</v>
      </c>
      <c r="AG80" s="22"/>
    </row>
    <row r="81" spans="2:33" ht="15.95" hidden="1" customHeight="1" outlineLevel="2" x14ac:dyDescent="0.2">
      <c r="B81" s="2" t="s">
        <v>110</v>
      </c>
      <c r="C81" s="2" t="s">
        <v>142</v>
      </c>
      <c r="D81" s="2" t="s">
        <v>340</v>
      </c>
      <c r="E81" s="27">
        <f t="shared" si="7"/>
        <v>0</v>
      </c>
      <c r="F81" s="34">
        <v>0</v>
      </c>
      <c r="G81" s="34">
        <v>0</v>
      </c>
      <c r="H81" s="34">
        <v>0</v>
      </c>
      <c r="I81" s="34">
        <v>0</v>
      </c>
      <c r="J81" s="34">
        <v>0</v>
      </c>
      <c r="K81" s="34">
        <v>0</v>
      </c>
      <c r="L81" s="34">
        <v>0</v>
      </c>
      <c r="M81" s="34">
        <v>0</v>
      </c>
      <c r="N81" s="34">
        <v>0</v>
      </c>
      <c r="O81" s="34">
        <v>0</v>
      </c>
      <c r="P81" s="34">
        <v>0</v>
      </c>
      <c r="Q81" s="34">
        <v>0</v>
      </c>
      <c r="R81" s="34">
        <v>0</v>
      </c>
      <c r="S81" s="34">
        <v>0</v>
      </c>
      <c r="T81" s="34">
        <v>0</v>
      </c>
      <c r="U81" s="34">
        <v>0</v>
      </c>
      <c r="V81" s="34">
        <v>0</v>
      </c>
      <c r="W81" s="34">
        <v>0</v>
      </c>
      <c r="X81" s="34">
        <v>0</v>
      </c>
      <c r="Y81" s="34">
        <v>0</v>
      </c>
      <c r="Z81" s="34">
        <v>0</v>
      </c>
      <c r="AA81" s="34">
        <v>0</v>
      </c>
      <c r="AB81" s="34">
        <v>0</v>
      </c>
      <c r="AC81" s="34">
        <v>0</v>
      </c>
      <c r="AD81" s="34">
        <v>0</v>
      </c>
      <c r="AE81" s="34">
        <v>0</v>
      </c>
      <c r="AG81" s="22"/>
    </row>
    <row r="82" spans="2:33" ht="15.95" hidden="1" customHeight="1" outlineLevel="2" x14ac:dyDescent="0.2">
      <c r="B82" s="2" t="s">
        <v>110</v>
      </c>
      <c r="C82" s="2" t="s">
        <v>143</v>
      </c>
      <c r="D82" s="2" t="s">
        <v>341</v>
      </c>
      <c r="E82" s="27">
        <f t="shared" si="7"/>
        <v>25558.51</v>
      </c>
      <c r="F82" s="34">
        <v>0</v>
      </c>
      <c r="G82" s="34">
        <v>0</v>
      </c>
      <c r="H82" s="34">
        <v>0</v>
      </c>
      <c r="I82" s="34">
        <v>0</v>
      </c>
      <c r="J82" s="34">
        <v>0</v>
      </c>
      <c r="K82" s="34">
        <v>0</v>
      </c>
      <c r="L82" s="34">
        <v>0</v>
      </c>
      <c r="M82" s="34">
        <v>0</v>
      </c>
      <c r="N82" s="34">
        <v>0</v>
      </c>
      <c r="O82" s="34">
        <v>0</v>
      </c>
      <c r="P82" s="34">
        <v>0</v>
      </c>
      <c r="Q82" s="34">
        <v>0</v>
      </c>
      <c r="R82" s="34">
        <v>0</v>
      </c>
      <c r="S82" s="34">
        <v>0</v>
      </c>
      <c r="T82" s="34">
        <v>0</v>
      </c>
      <c r="U82" s="34">
        <v>0</v>
      </c>
      <c r="V82" s="34">
        <v>0</v>
      </c>
      <c r="W82" s="34">
        <v>0</v>
      </c>
      <c r="X82" s="34">
        <v>0</v>
      </c>
      <c r="Y82" s="34">
        <v>0</v>
      </c>
      <c r="Z82" s="34">
        <v>25558.51</v>
      </c>
      <c r="AA82" s="34">
        <v>0</v>
      </c>
      <c r="AB82" s="34">
        <v>0</v>
      </c>
      <c r="AC82" s="34">
        <v>0</v>
      </c>
      <c r="AD82" s="34">
        <v>0</v>
      </c>
      <c r="AE82" s="34">
        <v>0</v>
      </c>
      <c r="AG82" s="22"/>
    </row>
    <row r="83" spans="2:33" ht="15.95" hidden="1" customHeight="1" outlineLevel="2" x14ac:dyDescent="0.2">
      <c r="B83" s="2" t="s">
        <v>110</v>
      </c>
      <c r="C83" s="2" t="s">
        <v>144</v>
      </c>
      <c r="D83" s="2" t="s">
        <v>342</v>
      </c>
      <c r="E83" s="27">
        <f t="shared" si="7"/>
        <v>0</v>
      </c>
      <c r="F83" s="34">
        <v>0</v>
      </c>
      <c r="G83" s="34">
        <v>0</v>
      </c>
      <c r="H83" s="34">
        <v>0</v>
      </c>
      <c r="I83" s="34">
        <v>0</v>
      </c>
      <c r="J83" s="34">
        <v>0</v>
      </c>
      <c r="K83" s="34">
        <v>0</v>
      </c>
      <c r="L83" s="34">
        <v>0</v>
      </c>
      <c r="M83" s="34">
        <v>0</v>
      </c>
      <c r="N83" s="34">
        <v>0</v>
      </c>
      <c r="O83" s="34">
        <v>0</v>
      </c>
      <c r="P83" s="34">
        <v>0</v>
      </c>
      <c r="Q83" s="34">
        <v>0</v>
      </c>
      <c r="R83" s="34">
        <v>0</v>
      </c>
      <c r="S83" s="34">
        <v>0</v>
      </c>
      <c r="T83" s="34">
        <v>0</v>
      </c>
      <c r="U83" s="34">
        <v>0</v>
      </c>
      <c r="V83" s="34">
        <v>0</v>
      </c>
      <c r="W83" s="34">
        <v>0</v>
      </c>
      <c r="X83" s="34">
        <v>0</v>
      </c>
      <c r="Y83" s="34">
        <v>0</v>
      </c>
      <c r="Z83" s="34">
        <v>0</v>
      </c>
      <c r="AA83" s="34">
        <v>0</v>
      </c>
      <c r="AB83" s="34">
        <v>0</v>
      </c>
      <c r="AC83" s="34">
        <v>0</v>
      </c>
      <c r="AD83" s="34">
        <v>0</v>
      </c>
      <c r="AE83" s="34">
        <v>0</v>
      </c>
      <c r="AG83" s="22"/>
    </row>
    <row r="84" spans="2:33" ht="15.95" hidden="1" customHeight="1" outlineLevel="2" x14ac:dyDescent="0.2">
      <c r="B84" s="2" t="s">
        <v>110</v>
      </c>
      <c r="C84" s="2" t="s">
        <v>145</v>
      </c>
      <c r="D84" s="2" t="s">
        <v>343</v>
      </c>
      <c r="E84" s="27">
        <f t="shared" si="7"/>
        <v>932262.15999999992</v>
      </c>
      <c r="F84" s="34">
        <v>0</v>
      </c>
      <c r="G84" s="34">
        <v>0</v>
      </c>
      <c r="H84" s="34">
        <v>0</v>
      </c>
      <c r="I84" s="34">
        <v>0</v>
      </c>
      <c r="J84" s="34">
        <v>0</v>
      </c>
      <c r="K84" s="34">
        <v>0</v>
      </c>
      <c r="L84" s="34">
        <v>0</v>
      </c>
      <c r="M84" s="34">
        <v>0</v>
      </c>
      <c r="N84" s="34">
        <v>870195.16999999993</v>
      </c>
      <c r="O84" s="34">
        <v>0</v>
      </c>
      <c r="P84" s="34">
        <v>0</v>
      </c>
      <c r="Q84" s="34">
        <v>0</v>
      </c>
      <c r="R84" s="34">
        <v>0</v>
      </c>
      <c r="S84" s="34">
        <v>0</v>
      </c>
      <c r="T84" s="34">
        <v>0</v>
      </c>
      <c r="U84" s="34">
        <v>0</v>
      </c>
      <c r="V84" s="34">
        <v>0</v>
      </c>
      <c r="W84" s="34">
        <v>0</v>
      </c>
      <c r="X84" s="34">
        <v>0</v>
      </c>
      <c r="Y84" s="34">
        <v>0</v>
      </c>
      <c r="Z84" s="34">
        <v>0</v>
      </c>
      <c r="AA84" s="34">
        <v>0</v>
      </c>
      <c r="AB84" s="34">
        <v>0</v>
      </c>
      <c r="AC84" s="34">
        <v>62066.99</v>
      </c>
      <c r="AD84" s="34">
        <v>0</v>
      </c>
      <c r="AE84" s="34">
        <v>0</v>
      </c>
      <c r="AG84" s="22"/>
    </row>
    <row r="85" spans="2:33" ht="15.95" hidden="1" customHeight="1" outlineLevel="2" x14ac:dyDescent="0.2">
      <c r="B85" s="2" t="s">
        <v>110</v>
      </c>
      <c r="C85" s="2" t="s">
        <v>146</v>
      </c>
      <c r="D85" s="2" t="s">
        <v>344</v>
      </c>
      <c r="E85" s="27">
        <f t="shared" si="7"/>
        <v>23070.32</v>
      </c>
      <c r="F85" s="34">
        <v>0</v>
      </c>
      <c r="G85" s="34">
        <v>0</v>
      </c>
      <c r="H85" s="34">
        <v>0</v>
      </c>
      <c r="I85" s="34">
        <v>23070.32</v>
      </c>
      <c r="J85" s="34">
        <v>0</v>
      </c>
      <c r="K85" s="34">
        <v>0</v>
      </c>
      <c r="L85" s="34">
        <v>0</v>
      </c>
      <c r="M85" s="34">
        <v>0</v>
      </c>
      <c r="N85" s="34">
        <v>0</v>
      </c>
      <c r="O85" s="34">
        <v>0</v>
      </c>
      <c r="P85" s="34">
        <v>0</v>
      </c>
      <c r="Q85" s="34">
        <v>0</v>
      </c>
      <c r="R85" s="34">
        <v>0</v>
      </c>
      <c r="S85" s="34">
        <v>0</v>
      </c>
      <c r="T85" s="34">
        <v>0</v>
      </c>
      <c r="U85" s="34">
        <v>0</v>
      </c>
      <c r="V85" s="34">
        <v>0</v>
      </c>
      <c r="W85" s="34">
        <v>0</v>
      </c>
      <c r="X85" s="34">
        <v>0</v>
      </c>
      <c r="Y85" s="34">
        <v>0</v>
      </c>
      <c r="Z85" s="34">
        <v>0</v>
      </c>
      <c r="AA85" s="34">
        <v>0</v>
      </c>
      <c r="AB85" s="34">
        <v>0</v>
      </c>
      <c r="AC85" s="34">
        <v>0</v>
      </c>
      <c r="AD85" s="34">
        <v>0</v>
      </c>
      <c r="AE85" s="34">
        <v>0</v>
      </c>
      <c r="AG85" s="22"/>
    </row>
    <row r="86" spans="2:33" ht="15.95" hidden="1" customHeight="1" outlineLevel="2" x14ac:dyDescent="0.2">
      <c r="B86" s="2" t="s">
        <v>110</v>
      </c>
      <c r="C86" s="2" t="s">
        <v>147</v>
      </c>
      <c r="D86" s="2" t="s">
        <v>345</v>
      </c>
      <c r="E86" s="27">
        <f t="shared" si="7"/>
        <v>24505.360000000001</v>
      </c>
      <c r="F86" s="34">
        <v>0</v>
      </c>
      <c r="G86" s="34">
        <v>0</v>
      </c>
      <c r="H86" s="34">
        <v>0</v>
      </c>
      <c r="I86" s="34">
        <v>0</v>
      </c>
      <c r="J86" s="34">
        <v>0</v>
      </c>
      <c r="K86" s="34">
        <v>0</v>
      </c>
      <c r="L86" s="34">
        <v>0</v>
      </c>
      <c r="M86" s="34">
        <v>0</v>
      </c>
      <c r="N86" s="34">
        <v>0</v>
      </c>
      <c r="O86" s="34">
        <v>0</v>
      </c>
      <c r="P86" s="34">
        <v>0</v>
      </c>
      <c r="Q86" s="34">
        <v>0</v>
      </c>
      <c r="R86" s="34">
        <v>0</v>
      </c>
      <c r="S86" s="34">
        <v>0</v>
      </c>
      <c r="T86" s="34">
        <v>0</v>
      </c>
      <c r="U86" s="34">
        <v>0</v>
      </c>
      <c r="V86" s="34">
        <v>0</v>
      </c>
      <c r="W86" s="34">
        <v>0</v>
      </c>
      <c r="X86" s="34">
        <v>0</v>
      </c>
      <c r="Y86" s="34">
        <v>24505.360000000001</v>
      </c>
      <c r="Z86" s="34">
        <v>0</v>
      </c>
      <c r="AA86" s="34">
        <v>0</v>
      </c>
      <c r="AB86" s="34">
        <v>0</v>
      </c>
      <c r="AC86" s="34">
        <v>0</v>
      </c>
      <c r="AD86" s="34">
        <v>0</v>
      </c>
      <c r="AE86" s="34">
        <v>0</v>
      </c>
      <c r="AG86" s="22"/>
    </row>
    <row r="87" spans="2:33" ht="15.95" hidden="1" customHeight="1" outlineLevel="2" x14ac:dyDescent="0.2">
      <c r="B87" s="2" t="s">
        <v>110</v>
      </c>
      <c r="C87" s="2" t="s">
        <v>148</v>
      </c>
      <c r="D87" s="2" t="s">
        <v>346</v>
      </c>
      <c r="E87" s="27">
        <f t="shared" si="7"/>
        <v>615606.57999999996</v>
      </c>
      <c r="F87" s="34">
        <v>0</v>
      </c>
      <c r="G87" s="34">
        <v>132572.03</v>
      </c>
      <c r="H87" s="34">
        <v>0</v>
      </c>
      <c r="I87" s="34">
        <v>0</v>
      </c>
      <c r="J87" s="34">
        <v>0</v>
      </c>
      <c r="K87" s="34">
        <v>0</v>
      </c>
      <c r="L87" s="34">
        <v>0</v>
      </c>
      <c r="M87" s="34">
        <v>0</v>
      </c>
      <c r="N87" s="34">
        <v>0</v>
      </c>
      <c r="O87" s="34">
        <v>0</v>
      </c>
      <c r="P87" s="34">
        <v>0</v>
      </c>
      <c r="Q87" s="34">
        <v>0</v>
      </c>
      <c r="R87" s="34">
        <v>0</v>
      </c>
      <c r="S87" s="34">
        <v>0</v>
      </c>
      <c r="T87" s="34">
        <v>0</v>
      </c>
      <c r="U87" s="34">
        <v>0</v>
      </c>
      <c r="V87" s="34">
        <v>0</v>
      </c>
      <c r="W87" s="34">
        <v>0</v>
      </c>
      <c r="X87" s="34">
        <v>0</v>
      </c>
      <c r="Y87" s="34">
        <v>0</v>
      </c>
      <c r="Z87" s="34">
        <v>0</v>
      </c>
      <c r="AA87" s="34">
        <v>0</v>
      </c>
      <c r="AB87" s="34">
        <v>0</v>
      </c>
      <c r="AC87" s="34">
        <v>483034.55</v>
      </c>
      <c r="AD87" s="34">
        <v>0</v>
      </c>
      <c r="AE87" s="34">
        <v>0</v>
      </c>
      <c r="AG87" s="22"/>
    </row>
    <row r="88" spans="2:33" ht="15.95" hidden="1" customHeight="1" outlineLevel="2" x14ac:dyDescent="0.2">
      <c r="B88" s="2" t="s">
        <v>110</v>
      </c>
      <c r="C88" s="2" t="s">
        <v>149</v>
      </c>
      <c r="D88" s="2" t="s">
        <v>347</v>
      </c>
      <c r="E88" s="27">
        <f t="shared" si="7"/>
        <v>103132.43999999999</v>
      </c>
      <c r="F88" s="34">
        <v>0</v>
      </c>
      <c r="G88" s="34">
        <v>0</v>
      </c>
      <c r="H88" s="34">
        <v>0</v>
      </c>
      <c r="I88" s="34">
        <v>0</v>
      </c>
      <c r="J88" s="34">
        <v>103132.43999999999</v>
      </c>
      <c r="K88" s="34">
        <v>0</v>
      </c>
      <c r="L88" s="34">
        <v>0</v>
      </c>
      <c r="M88" s="34">
        <v>0</v>
      </c>
      <c r="N88" s="34">
        <v>0</v>
      </c>
      <c r="O88" s="34">
        <v>0</v>
      </c>
      <c r="P88" s="34">
        <v>0</v>
      </c>
      <c r="Q88" s="34">
        <v>0</v>
      </c>
      <c r="R88" s="34">
        <v>0</v>
      </c>
      <c r="S88" s="34">
        <v>0</v>
      </c>
      <c r="T88" s="34">
        <v>0</v>
      </c>
      <c r="U88" s="34">
        <v>0</v>
      </c>
      <c r="V88" s="34">
        <v>0</v>
      </c>
      <c r="W88" s="34">
        <v>0</v>
      </c>
      <c r="X88" s="34">
        <v>0</v>
      </c>
      <c r="Y88" s="34">
        <v>0</v>
      </c>
      <c r="Z88" s="34">
        <v>0</v>
      </c>
      <c r="AA88" s="34">
        <v>0</v>
      </c>
      <c r="AB88" s="34">
        <v>0</v>
      </c>
      <c r="AC88" s="34">
        <v>0</v>
      </c>
      <c r="AD88" s="34">
        <v>0</v>
      </c>
      <c r="AE88" s="34">
        <v>0</v>
      </c>
      <c r="AG88" s="22"/>
    </row>
    <row r="89" spans="2:33" ht="15.95" hidden="1" customHeight="1" outlineLevel="2" x14ac:dyDescent="0.2">
      <c r="B89" s="2" t="s">
        <v>110</v>
      </c>
      <c r="C89" s="2" t="s">
        <v>150</v>
      </c>
      <c r="D89" s="2" t="s">
        <v>348</v>
      </c>
      <c r="E89" s="27">
        <f t="shared" si="7"/>
        <v>101887.78</v>
      </c>
      <c r="F89" s="34">
        <v>0</v>
      </c>
      <c r="G89" s="34">
        <v>0</v>
      </c>
      <c r="H89" s="34">
        <v>0</v>
      </c>
      <c r="I89" s="34">
        <v>0</v>
      </c>
      <c r="J89" s="34">
        <v>101887.78</v>
      </c>
      <c r="K89" s="34">
        <v>0</v>
      </c>
      <c r="L89" s="34">
        <v>0</v>
      </c>
      <c r="M89" s="34">
        <v>0</v>
      </c>
      <c r="N89" s="34">
        <v>0</v>
      </c>
      <c r="O89" s="34">
        <v>0</v>
      </c>
      <c r="P89" s="34">
        <v>0</v>
      </c>
      <c r="Q89" s="34">
        <v>0</v>
      </c>
      <c r="R89" s="34">
        <v>0</v>
      </c>
      <c r="S89" s="34">
        <v>0</v>
      </c>
      <c r="T89" s="34">
        <v>0</v>
      </c>
      <c r="U89" s="34">
        <v>0</v>
      </c>
      <c r="V89" s="34">
        <v>0</v>
      </c>
      <c r="W89" s="34">
        <v>0</v>
      </c>
      <c r="X89" s="34">
        <v>0</v>
      </c>
      <c r="Y89" s="34">
        <v>0</v>
      </c>
      <c r="Z89" s="34">
        <v>0</v>
      </c>
      <c r="AA89" s="34">
        <v>0</v>
      </c>
      <c r="AB89" s="34">
        <v>0</v>
      </c>
      <c r="AC89" s="34">
        <v>0</v>
      </c>
      <c r="AD89" s="34">
        <v>0</v>
      </c>
      <c r="AE89" s="34">
        <v>0</v>
      </c>
      <c r="AG89" s="22"/>
    </row>
    <row r="90" spans="2:33" ht="15.95" hidden="1" customHeight="1" outlineLevel="2" x14ac:dyDescent="0.2">
      <c r="B90" s="2" t="s">
        <v>110</v>
      </c>
      <c r="C90" s="2" t="s">
        <v>151</v>
      </c>
      <c r="D90" s="2" t="s">
        <v>349</v>
      </c>
      <c r="E90" s="27">
        <f t="shared" si="7"/>
        <v>65112.780000000006</v>
      </c>
      <c r="F90" s="34">
        <v>0</v>
      </c>
      <c r="G90" s="34">
        <v>0</v>
      </c>
      <c r="H90" s="34">
        <v>0</v>
      </c>
      <c r="I90" s="34">
        <v>65112.780000000006</v>
      </c>
      <c r="J90" s="34">
        <v>0</v>
      </c>
      <c r="K90" s="34">
        <v>0</v>
      </c>
      <c r="L90" s="34">
        <v>0</v>
      </c>
      <c r="M90" s="34">
        <v>0</v>
      </c>
      <c r="N90" s="34">
        <v>0</v>
      </c>
      <c r="O90" s="34">
        <v>0</v>
      </c>
      <c r="P90" s="34">
        <v>0</v>
      </c>
      <c r="Q90" s="34">
        <v>0</v>
      </c>
      <c r="R90" s="34">
        <v>0</v>
      </c>
      <c r="S90" s="34">
        <v>0</v>
      </c>
      <c r="T90" s="34">
        <v>0</v>
      </c>
      <c r="U90" s="34">
        <v>0</v>
      </c>
      <c r="V90" s="34">
        <v>0</v>
      </c>
      <c r="W90" s="34">
        <v>0</v>
      </c>
      <c r="X90" s="34">
        <v>0</v>
      </c>
      <c r="Y90" s="34">
        <v>0</v>
      </c>
      <c r="Z90" s="34">
        <v>0</v>
      </c>
      <c r="AA90" s="34">
        <v>0</v>
      </c>
      <c r="AB90" s="34">
        <v>0</v>
      </c>
      <c r="AC90" s="34">
        <v>0</v>
      </c>
      <c r="AD90" s="34">
        <v>0</v>
      </c>
      <c r="AE90" s="34">
        <v>0</v>
      </c>
      <c r="AG90" s="22"/>
    </row>
    <row r="91" spans="2:33" ht="15.95" hidden="1" customHeight="1" outlineLevel="2" x14ac:dyDescent="0.2">
      <c r="B91" s="2" t="s">
        <v>110</v>
      </c>
      <c r="C91" s="2" t="s">
        <v>152</v>
      </c>
      <c r="D91" s="2" t="s">
        <v>350</v>
      </c>
      <c r="E91" s="27">
        <f t="shared" si="7"/>
        <v>26888.22</v>
      </c>
      <c r="F91" s="34">
        <v>0</v>
      </c>
      <c r="G91" s="34">
        <v>0</v>
      </c>
      <c r="H91" s="34">
        <v>0</v>
      </c>
      <c r="I91" s="34">
        <v>0</v>
      </c>
      <c r="J91" s="34">
        <v>0</v>
      </c>
      <c r="K91" s="34">
        <v>0</v>
      </c>
      <c r="L91" s="34">
        <v>0</v>
      </c>
      <c r="M91" s="34">
        <v>0</v>
      </c>
      <c r="N91" s="34">
        <v>0</v>
      </c>
      <c r="O91" s="34">
        <v>0</v>
      </c>
      <c r="P91" s="34">
        <v>0</v>
      </c>
      <c r="Q91" s="34">
        <v>0</v>
      </c>
      <c r="R91" s="34">
        <v>0</v>
      </c>
      <c r="S91" s="34">
        <v>0</v>
      </c>
      <c r="T91" s="34">
        <v>0</v>
      </c>
      <c r="U91" s="34">
        <v>0</v>
      </c>
      <c r="V91" s="34">
        <v>0</v>
      </c>
      <c r="W91" s="34">
        <v>0</v>
      </c>
      <c r="X91" s="34">
        <v>0</v>
      </c>
      <c r="Y91" s="34">
        <v>0</v>
      </c>
      <c r="Z91" s="34">
        <v>26888.22</v>
      </c>
      <c r="AA91" s="34">
        <v>0</v>
      </c>
      <c r="AB91" s="34">
        <v>0</v>
      </c>
      <c r="AC91" s="34">
        <v>0</v>
      </c>
      <c r="AD91" s="34">
        <v>0</v>
      </c>
      <c r="AE91" s="34">
        <v>0</v>
      </c>
      <c r="AG91" s="22"/>
    </row>
    <row r="92" spans="2:33" ht="15.95" hidden="1" customHeight="1" outlineLevel="2" x14ac:dyDescent="0.2">
      <c r="B92" s="2" t="s">
        <v>110</v>
      </c>
      <c r="C92" s="2" t="s">
        <v>153</v>
      </c>
      <c r="D92" s="2" t="s">
        <v>351</v>
      </c>
      <c r="E92" s="27">
        <f t="shared" si="7"/>
        <v>6340</v>
      </c>
      <c r="F92" s="34">
        <v>0</v>
      </c>
      <c r="G92" s="34">
        <v>0</v>
      </c>
      <c r="H92" s="34">
        <v>0</v>
      </c>
      <c r="I92" s="34">
        <v>0</v>
      </c>
      <c r="J92" s="34">
        <v>0</v>
      </c>
      <c r="K92" s="34">
        <v>0</v>
      </c>
      <c r="L92" s="34">
        <v>0</v>
      </c>
      <c r="M92" s="34">
        <v>0</v>
      </c>
      <c r="N92" s="34">
        <v>0</v>
      </c>
      <c r="O92" s="34">
        <v>0</v>
      </c>
      <c r="P92" s="34">
        <v>0</v>
      </c>
      <c r="Q92" s="34">
        <v>0</v>
      </c>
      <c r="R92" s="34">
        <v>0</v>
      </c>
      <c r="S92" s="34">
        <v>0</v>
      </c>
      <c r="T92" s="34">
        <v>0</v>
      </c>
      <c r="U92" s="34">
        <v>0</v>
      </c>
      <c r="V92" s="34">
        <v>0</v>
      </c>
      <c r="W92" s="34">
        <v>0</v>
      </c>
      <c r="X92" s="34">
        <v>0</v>
      </c>
      <c r="Y92" s="34">
        <v>6340</v>
      </c>
      <c r="Z92" s="34">
        <v>0</v>
      </c>
      <c r="AA92" s="34">
        <v>0</v>
      </c>
      <c r="AB92" s="34">
        <v>0</v>
      </c>
      <c r="AC92" s="34">
        <v>0</v>
      </c>
      <c r="AD92" s="34">
        <v>0</v>
      </c>
      <c r="AE92" s="34">
        <v>0</v>
      </c>
      <c r="AG92" s="22"/>
    </row>
    <row r="93" spans="2:33" ht="15.95" hidden="1" customHeight="1" outlineLevel="2" x14ac:dyDescent="0.2">
      <c r="B93" s="2" t="s">
        <v>110</v>
      </c>
      <c r="C93" s="2" t="s">
        <v>154</v>
      </c>
      <c r="D93" s="2" t="s">
        <v>352</v>
      </c>
      <c r="E93" s="27">
        <f t="shared" si="7"/>
        <v>1151.76</v>
      </c>
      <c r="F93" s="34">
        <v>0</v>
      </c>
      <c r="G93" s="34">
        <v>0</v>
      </c>
      <c r="H93" s="34">
        <v>0</v>
      </c>
      <c r="I93" s="34">
        <v>0</v>
      </c>
      <c r="J93" s="34">
        <v>0</v>
      </c>
      <c r="K93" s="34">
        <v>751.6</v>
      </c>
      <c r="L93" s="34">
        <v>0</v>
      </c>
      <c r="M93" s="34">
        <v>0</v>
      </c>
      <c r="N93" s="34">
        <v>0</v>
      </c>
      <c r="O93" s="34">
        <v>0</v>
      </c>
      <c r="P93" s="34">
        <v>0</v>
      </c>
      <c r="Q93" s="34">
        <v>0</v>
      </c>
      <c r="R93" s="34">
        <v>0</v>
      </c>
      <c r="S93" s="34">
        <v>0</v>
      </c>
      <c r="T93" s="34">
        <v>0</v>
      </c>
      <c r="U93" s="34">
        <v>0</v>
      </c>
      <c r="V93" s="34">
        <v>0</v>
      </c>
      <c r="W93" s="34">
        <v>0</v>
      </c>
      <c r="X93" s="34">
        <v>400.15999999999997</v>
      </c>
      <c r="Y93" s="34">
        <v>0</v>
      </c>
      <c r="Z93" s="34">
        <v>0</v>
      </c>
      <c r="AA93" s="34">
        <v>0</v>
      </c>
      <c r="AB93" s="34">
        <v>0</v>
      </c>
      <c r="AC93" s="34">
        <v>0</v>
      </c>
      <c r="AD93" s="34">
        <v>0</v>
      </c>
      <c r="AE93" s="34">
        <v>0</v>
      </c>
      <c r="AG93" s="22"/>
    </row>
    <row r="94" spans="2:33" ht="15.95" hidden="1" customHeight="1" outlineLevel="2" x14ac:dyDescent="0.2">
      <c r="B94" s="2" t="s">
        <v>110</v>
      </c>
      <c r="C94" s="2" t="s">
        <v>155</v>
      </c>
      <c r="D94" s="2" t="s">
        <v>353</v>
      </c>
      <c r="E94" s="27">
        <f t="shared" si="7"/>
        <v>22204.170000000002</v>
      </c>
      <c r="F94" s="34">
        <v>84.11</v>
      </c>
      <c r="G94" s="34">
        <v>856.19</v>
      </c>
      <c r="H94" s="34">
        <v>0</v>
      </c>
      <c r="I94" s="34">
        <v>0</v>
      </c>
      <c r="J94" s="34">
        <v>0</v>
      </c>
      <c r="K94" s="34">
        <v>0</v>
      </c>
      <c r="L94" s="34">
        <v>0</v>
      </c>
      <c r="M94" s="34">
        <v>0</v>
      </c>
      <c r="N94" s="34">
        <v>524.36</v>
      </c>
      <c r="O94" s="34">
        <v>0</v>
      </c>
      <c r="P94" s="34">
        <v>0</v>
      </c>
      <c r="Q94" s="34">
        <v>0</v>
      </c>
      <c r="R94" s="34">
        <v>0</v>
      </c>
      <c r="S94" s="34">
        <v>0</v>
      </c>
      <c r="T94" s="34">
        <v>0</v>
      </c>
      <c r="U94" s="34">
        <v>0</v>
      </c>
      <c r="V94" s="34">
        <v>0</v>
      </c>
      <c r="W94" s="34">
        <v>0</v>
      </c>
      <c r="X94" s="34">
        <v>0</v>
      </c>
      <c r="Y94" s="34">
        <v>191.22</v>
      </c>
      <c r="Z94" s="34">
        <v>306.95999999999998</v>
      </c>
      <c r="AA94" s="34">
        <v>0</v>
      </c>
      <c r="AB94" s="34">
        <v>750.81</v>
      </c>
      <c r="AC94" s="34">
        <v>19490.52</v>
      </c>
      <c r="AD94" s="34">
        <v>0</v>
      </c>
      <c r="AE94" s="34">
        <v>0</v>
      </c>
      <c r="AG94" s="22"/>
    </row>
    <row r="95" spans="2:33" ht="15.95" hidden="1" customHeight="1" outlineLevel="2" x14ac:dyDescent="0.2">
      <c r="B95" s="2" t="s">
        <v>110</v>
      </c>
      <c r="C95" s="2" t="s">
        <v>156</v>
      </c>
      <c r="D95" s="2" t="s">
        <v>354</v>
      </c>
      <c r="E95" s="27">
        <f t="shared" si="7"/>
        <v>249581.13</v>
      </c>
      <c r="F95" s="34">
        <v>0</v>
      </c>
      <c r="G95" s="34">
        <v>0</v>
      </c>
      <c r="H95" s="34">
        <v>0</v>
      </c>
      <c r="I95" s="34">
        <v>1660.65</v>
      </c>
      <c r="J95" s="34">
        <v>5664.22</v>
      </c>
      <c r="K95" s="34">
        <v>385.93</v>
      </c>
      <c r="L95" s="34">
        <v>136363.28</v>
      </c>
      <c r="M95" s="34">
        <v>0</v>
      </c>
      <c r="N95" s="34">
        <v>0</v>
      </c>
      <c r="O95" s="34">
        <v>2083.66</v>
      </c>
      <c r="P95" s="34">
        <v>0</v>
      </c>
      <c r="Q95" s="34">
        <v>3787.05</v>
      </c>
      <c r="R95" s="34">
        <v>4504.29</v>
      </c>
      <c r="S95" s="34">
        <v>0</v>
      </c>
      <c r="T95" s="34">
        <v>7617.5999999999995</v>
      </c>
      <c r="U95" s="34">
        <v>37423.21</v>
      </c>
      <c r="V95" s="34">
        <v>0</v>
      </c>
      <c r="W95" s="34">
        <v>22346.620000000003</v>
      </c>
      <c r="X95" s="34">
        <v>9044.7899999999991</v>
      </c>
      <c r="Y95" s="34">
        <v>9949.880000000001</v>
      </c>
      <c r="Z95" s="34">
        <v>0</v>
      </c>
      <c r="AA95" s="34">
        <v>8749.9500000000007</v>
      </c>
      <c r="AB95" s="34">
        <v>0</v>
      </c>
      <c r="AC95" s="34">
        <v>0</v>
      </c>
      <c r="AD95" s="34">
        <v>0</v>
      </c>
      <c r="AE95" s="34">
        <v>0</v>
      </c>
      <c r="AG95" s="22"/>
    </row>
    <row r="96" spans="2:33" ht="15.95" hidden="1" customHeight="1" outlineLevel="2" x14ac:dyDescent="0.2">
      <c r="B96" s="2" t="s">
        <v>110</v>
      </c>
      <c r="C96" s="2" t="s">
        <v>157</v>
      </c>
      <c r="D96" s="2" t="s">
        <v>355</v>
      </c>
      <c r="E96" s="27">
        <f t="shared" si="7"/>
        <v>8096.7000000000007</v>
      </c>
      <c r="F96" s="34">
        <v>0</v>
      </c>
      <c r="G96" s="34">
        <v>0</v>
      </c>
      <c r="H96" s="34">
        <v>0</v>
      </c>
      <c r="I96" s="34">
        <v>0</v>
      </c>
      <c r="J96" s="34">
        <v>0</v>
      </c>
      <c r="K96" s="34">
        <v>7.0000000000000007E-2</v>
      </c>
      <c r="L96" s="34">
        <v>0</v>
      </c>
      <c r="M96" s="34">
        <v>0</v>
      </c>
      <c r="N96" s="34">
        <v>0</v>
      </c>
      <c r="O96" s="34">
        <v>1837.97</v>
      </c>
      <c r="P96" s="34">
        <v>0</v>
      </c>
      <c r="Q96" s="34">
        <v>3265.73</v>
      </c>
      <c r="R96" s="34">
        <v>0</v>
      </c>
      <c r="S96" s="34">
        <v>0</v>
      </c>
      <c r="T96" s="34">
        <v>0</v>
      </c>
      <c r="U96" s="34">
        <v>0</v>
      </c>
      <c r="V96" s="34">
        <v>0</v>
      </c>
      <c r="W96" s="34">
        <v>0</v>
      </c>
      <c r="X96" s="34">
        <v>2992.9300000000003</v>
      </c>
      <c r="Y96" s="34">
        <v>0</v>
      </c>
      <c r="Z96" s="34">
        <v>0</v>
      </c>
      <c r="AA96" s="34">
        <v>0</v>
      </c>
      <c r="AB96" s="34">
        <v>0</v>
      </c>
      <c r="AC96" s="34">
        <v>0</v>
      </c>
      <c r="AD96" s="34">
        <v>0</v>
      </c>
      <c r="AE96" s="34">
        <v>0</v>
      </c>
      <c r="AG96" s="22"/>
    </row>
    <row r="97" spans="1:33" ht="15.95" hidden="1" customHeight="1" outlineLevel="2" x14ac:dyDescent="0.2">
      <c r="B97" s="2" t="s">
        <v>110</v>
      </c>
      <c r="C97" s="2" t="s">
        <v>158</v>
      </c>
      <c r="D97" s="2" t="s">
        <v>356</v>
      </c>
      <c r="E97" s="27">
        <f t="shared" si="7"/>
        <v>193579.83</v>
      </c>
      <c r="F97" s="34">
        <v>0</v>
      </c>
      <c r="G97" s="34">
        <v>0</v>
      </c>
      <c r="H97" s="34">
        <v>0</v>
      </c>
      <c r="I97" s="34">
        <v>0</v>
      </c>
      <c r="J97" s="34">
        <v>33453</v>
      </c>
      <c r="K97" s="34">
        <v>0</v>
      </c>
      <c r="L97" s="34">
        <v>0</v>
      </c>
      <c r="M97" s="34">
        <v>0</v>
      </c>
      <c r="N97" s="34">
        <v>0</v>
      </c>
      <c r="O97" s="34">
        <v>0</v>
      </c>
      <c r="P97" s="34">
        <v>0</v>
      </c>
      <c r="Q97" s="34">
        <v>0</v>
      </c>
      <c r="R97" s="34">
        <v>26582.12</v>
      </c>
      <c r="S97" s="34">
        <v>0</v>
      </c>
      <c r="T97" s="34">
        <v>22524.369999999995</v>
      </c>
      <c r="U97" s="34">
        <v>97022</v>
      </c>
      <c r="V97" s="34">
        <v>0</v>
      </c>
      <c r="W97" s="34">
        <v>0</v>
      </c>
      <c r="X97" s="34">
        <v>0</v>
      </c>
      <c r="Y97" s="34">
        <v>0</v>
      </c>
      <c r="Z97" s="34">
        <v>0</v>
      </c>
      <c r="AA97" s="34">
        <v>13998.339999999998</v>
      </c>
      <c r="AB97" s="34">
        <v>0</v>
      </c>
      <c r="AC97" s="34">
        <v>0</v>
      </c>
      <c r="AD97" s="34">
        <v>0</v>
      </c>
      <c r="AE97" s="34">
        <v>0</v>
      </c>
      <c r="AG97" s="22"/>
    </row>
    <row r="98" spans="1:33" ht="15.95" hidden="1" customHeight="1" outlineLevel="2" x14ac:dyDescent="0.2">
      <c r="B98" s="2" t="s">
        <v>110</v>
      </c>
      <c r="C98" s="2" t="s">
        <v>159</v>
      </c>
      <c r="D98" s="2" t="s">
        <v>357</v>
      </c>
      <c r="E98" s="27">
        <f t="shared" si="7"/>
        <v>59536.090000000004</v>
      </c>
      <c r="F98" s="34">
        <v>0</v>
      </c>
      <c r="G98" s="34">
        <v>0</v>
      </c>
      <c r="H98" s="34">
        <v>0</v>
      </c>
      <c r="I98" s="34">
        <v>59536.090000000004</v>
      </c>
      <c r="J98" s="34">
        <v>0</v>
      </c>
      <c r="K98" s="34">
        <v>0</v>
      </c>
      <c r="L98" s="34">
        <v>0</v>
      </c>
      <c r="M98" s="34">
        <v>0</v>
      </c>
      <c r="N98" s="34">
        <v>0</v>
      </c>
      <c r="O98" s="34">
        <v>0</v>
      </c>
      <c r="P98" s="34">
        <v>0</v>
      </c>
      <c r="Q98" s="34">
        <v>0</v>
      </c>
      <c r="R98" s="34">
        <v>0</v>
      </c>
      <c r="S98" s="34">
        <v>0</v>
      </c>
      <c r="T98" s="34">
        <v>0</v>
      </c>
      <c r="U98" s="34">
        <v>0</v>
      </c>
      <c r="V98" s="34">
        <v>0</v>
      </c>
      <c r="W98" s="34">
        <v>0</v>
      </c>
      <c r="X98" s="34">
        <v>0</v>
      </c>
      <c r="Y98" s="34">
        <v>0</v>
      </c>
      <c r="Z98" s="34">
        <v>0</v>
      </c>
      <c r="AA98" s="34">
        <v>0</v>
      </c>
      <c r="AB98" s="34">
        <v>0</v>
      </c>
      <c r="AC98" s="34">
        <v>0</v>
      </c>
      <c r="AD98" s="34">
        <v>0</v>
      </c>
      <c r="AE98" s="34">
        <v>0</v>
      </c>
      <c r="AG98" s="22"/>
    </row>
    <row r="99" spans="1:33" ht="15.95" hidden="1" customHeight="1" outlineLevel="2" x14ac:dyDescent="0.2">
      <c r="B99" s="2" t="s">
        <v>110</v>
      </c>
      <c r="C99" s="2" t="s">
        <v>160</v>
      </c>
      <c r="D99" s="2" t="s">
        <v>358</v>
      </c>
      <c r="E99" s="27">
        <f t="shared" si="7"/>
        <v>1394427.38</v>
      </c>
      <c r="F99" s="34">
        <v>0</v>
      </c>
      <c r="G99" s="34">
        <v>0</v>
      </c>
      <c r="H99" s="34">
        <v>0</v>
      </c>
      <c r="I99" s="34">
        <v>0</v>
      </c>
      <c r="J99" s="34">
        <v>188020.92</v>
      </c>
      <c r="K99" s="34">
        <v>0</v>
      </c>
      <c r="L99" s="34">
        <v>642279.48</v>
      </c>
      <c r="M99" s="34">
        <v>0</v>
      </c>
      <c r="N99" s="34">
        <v>0</v>
      </c>
      <c r="O99" s="34">
        <v>0</v>
      </c>
      <c r="P99" s="34">
        <v>0</v>
      </c>
      <c r="Q99" s="34">
        <v>0</v>
      </c>
      <c r="R99" s="34">
        <v>176314.81</v>
      </c>
      <c r="S99" s="34">
        <v>0</v>
      </c>
      <c r="T99" s="34">
        <v>86988.23</v>
      </c>
      <c r="U99" s="34">
        <v>4737.3900000000003</v>
      </c>
      <c r="V99" s="34">
        <v>0</v>
      </c>
      <c r="W99" s="34">
        <v>85591.95</v>
      </c>
      <c r="X99" s="34">
        <v>0</v>
      </c>
      <c r="Y99" s="34">
        <v>96845.849999999991</v>
      </c>
      <c r="Z99" s="34">
        <v>0</v>
      </c>
      <c r="AA99" s="34">
        <v>113648.75</v>
      </c>
      <c r="AB99" s="34">
        <v>0</v>
      </c>
      <c r="AC99" s="34">
        <v>0</v>
      </c>
      <c r="AD99" s="34">
        <v>0</v>
      </c>
      <c r="AE99" s="34">
        <v>0</v>
      </c>
      <c r="AG99" s="22"/>
    </row>
    <row r="100" spans="1:33" ht="15.95" hidden="1" customHeight="1" outlineLevel="2" x14ac:dyDescent="0.2">
      <c r="B100" s="2" t="s">
        <v>110</v>
      </c>
      <c r="C100" s="2" t="s">
        <v>161</v>
      </c>
      <c r="D100" s="2" t="s">
        <v>359</v>
      </c>
      <c r="E100" s="27">
        <f t="shared" si="7"/>
        <v>1793286.34</v>
      </c>
      <c r="F100" s="34">
        <v>0</v>
      </c>
      <c r="G100" s="34">
        <v>0</v>
      </c>
      <c r="H100" s="34">
        <v>0</v>
      </c>
      <c r="I100" s="34">
        <v>0</v>
      </c>
      <c r="J100" s="34">
        <v>47315.23</v>
      </c>
      <c r="K100" s="34">
        <v>0</v>
      </c>
      <c r="L100" s="34">
        <v>447853.71</v>
      </c>
      <c r="M100" s="34">
        <v>0</v>
      </c>
      <c r="N100" s="34">
        <v>0</v>
      </c>
      <c r="O100" s="34">
        <v>0</v>
      </c>
      <c r="P100" s="34">
        <v>0</v>
      </c>
      <c r="Q100" s="34">
        <v>0</v>
      </c>
      <c r="R100" s="34">
        <v>0</v>
      </c>
      <c r="S100" s="34">
        <v>0</v>
      </c>
      <c r="T100" s="34">
        <v>145422.29</v>
      </c>
      <c r="U100" s="34">
        <v>1152695.1100000001</v>
      </c>
      <c r="V100" s="34">
        <v>0</v>
      </c>
      <c r="W100" s="34">
        <v>0</v>
      </c>
      <c r="X100" s="34">
        <v>0</v>
      </c>
      <c r="Y100" s="34">
        <v>0</v>
      </c>
      <c r="Z100" s="34">
        <v>0</v>
      </c>
      <c r="AA100" s="34">
        <v>0</v>
      </c>
      <c r="AB100" s="34">
        <v>0</v>
      </c>
      <c r="AC100" s="34">
        <v>0</v>
      </c>
      <c r="AD100" s="34">
        <v>0</v>
      </c>
      <c r="AE100" s="34">
        <v>0</v>
      </c>
      <c r="AG100" s="22"/>
    </row>
    <row r="101" spans="1:33" ht="15.95" hidden="1" customHeight="1" outlineLevel="2" x14ac:dyDescent="0.2">
      <c r="B101" s="2" t="s">
        <v>110</v>
      </c>
      <c r="C101" s="2" t="s">
        <v>162</v>
      </c>
      <c r="D101" s="2" t="s">
        <v>360</v>
      </c>
      <c r="E101" s="27">
        <f t="shared" si="7"/>
        <v>5687515.580000001</v>
      </c>
      <c r="F101" s="34">
        <v>0</v>
      </c>
      <c r="G101" s="34">
        <v>0</v>
      </c>
      <c r="H101" s="34">
        <v>0</v>
      </c>
      <c r="I101" s="34">
        <v>0</v>
      </c>
      <c r="J101" s="34">
        <v>415561.93</v>
      </c>
      <c r="K101" s="34">
        <v>0</v>
      </c>
      <c r="L101" s="34">
        <v>1962520.1600000001</v>
      </c>
      <c r="M101" s="34">
        <v>0</v>
      </c>
      <c r="N101" s="34">
        <v>0</v>
      </c>
      <c r="O101" s="34">
        <v>0</v>
      </c>
      <c r="P101" s="34">
        <v>0</v>
      </c>
      <c r="Q101" s="34">
        <v>0</v>
      </c>
      <c r="R101" s="34">
        <v>305445.05000000005</v>
      </c>
      <c r="S101" s="34">
        <v>0</v>
      </c>
      <c r="T101" s="34">
        <v>426582.03999999992</v>
      </c>
      <c r="U101" s="34">
        <v>2194980.61</v>
      </c>
      <c r="V101" s="34">
        <v>0</v>
      </c>
      <c r="W101" s="34">
        <v>17664.13</v>
      </c>
      <c r="X101" s="34">
        <v>0</v>
      </c>
      <c r="Y101" s="34">
        <v>167823.21</v>
      </c>
      <c r="Z101" s="34">
        <v>0</v>
      </c>
      <c r="AA101" s="34">
        <v>196938.44999999998</v>
      </c>
      <c r="AB101" s="34">
        <v>0</v>
      </c>
      <c r="AC101" s="34">
        <v>0</v>
      </c>
      <c r="AD101" s="34">
        <v>0</v>
      </c>
      <c r="AE101" s="34">
        <v>0</v>
      </c>
      <c r="AG101" s="22"/>
    </row>
    <row r="102" spans="1:33" ht="15.95" hidden="1" customHeight="1" outlineLevel="2" x14ac:dyDescent="0.2">
      <c r="B102" s="2" t="s">
        <v>110</v>
      </c>
      <c r="C102" s="2" t="s">
        <v>163</v>
      </c>
      <c r="D102" s="2" t="s">
        <v>361</v>
      </c>
      <c r="E102" s="27">
        <f t="shared" si="7"/>
        <v>9894843.75</v>
      </c>
      <c r="F102" s="34">
        <v>0</v>
      </c>
      <c r="G102" s="34">
        <v>0</v>
      </c>
      <c r="H102" s="34">
        <v>0</v>
      </c>
      <c r="I102" s="34">
        <v>0</v>
      </c>
      <c r="J102" s="34">
        <v>0</v>
      </c>
      <c r="K102" s="34">
        <v>585637.19999999995</v>
      </c>
      <c r="L102" s="34">
        <v>3359214.17</v>
      </c>
      <c r="M102" s="34">
        <v>0</v>
      </c>
      <c r="N102" s="34">
        <v>0</v>
      </c>
      <c r="O102" s="34">
        <v>653996.89</v>
      </c>
      <c r="P102" s="34">
        <v>2667608.2699999996</v>
      </c>
      <c r="Q102" s="34">
        <v>205411.44</v>
      </c>
      <c r="R102" s="34">
        <v>0</v>
      </c>
      <c r="S102" s="34">
        <v>0</v>
      </c>
      <c r="T102" s="34">
        <v>0</v>
      </c>
      <c r="U102" s="34">
        <v>0</v>
      </c>
      <c r="V102" s="34">
        <v>0</v>
      </c>
      <c r="W102" s="34">
        <v>1482639.52</v>
      </c>
      <c r="X102" s="34">
        <v>761834.08</v>
      </c>
      <c r="Y102" s="34">
        <v>0</v>
      </c>
      <c r="Z102" s="34">
        <v>0</v>
      </c>
      <c r="AA102" s="34">
        <v>0</v>
      </c>
      <c r="AB102" s="34">
        <v>0</v>
      </c>
      <c r="AC102" s="34">
        <v>0</v>
      </c>
      <c r="AD102" s="34">
        <v>178502.18</v>
      </c>
      <c r="AE102" s="34">
        <v>0</v>
      </c>
      <c r="AG102" s="22"/>
    </row>
    <row r="103" spans="1:33" ht="15.95" hidden="1" customHeight="1" outlineLevel="2" x14ac:dyDescent="0.2">
      <c r="B103" s="2" t="s">
        <v>110</v>
      </c>
      <c r="C103" s="2" t="s">
        <v>164</v>
      </c>
      <c r="D103" s="2" t="s">
        <v>362</v>
      </c>
      <c r="E103" s="27">
        <f t="shared" si="7"/>
        <v>1841931.0299999998</v>
      </c>
      <c r="F103" s="34">
        <v>0</v>
      </c>
      <c r="G103" s="34">
        <v>0</v>
      </c>
      <c r="H103" s="34">
        <v>0</v>
      </c>
      <c r="I103" s="34">
        <v>0</v>
      </c>
      <c r="J103" s="34">
        <v>0</v>
      </c>
      <c r="K103" s="34">
        <v>146956.43000000002</v>
      </c>
      <c r="L103" s="34">
        <v>559880.77</v>
      </c>
      <c r="M103" s="34">
        <v>0</v>
      </c>
      <c r="N103" s="34">
        <v>0</v>
      </c>
      <c r="O103" s="34">
        <v>29063.88</v>
      </c>
      <c r="P103" s="34">
        <v>659523.29000000015</v>
      </c>
      <c r="Q103" s="34">
        <v>54428.38</v>
      </c>
      <c r="R103" s="34">
        <v>0</v>
      </c>
      <c r="S103" s="34">
        <v>0</v>
      </c>
      <c r="T103" s="34">
        <v>0</v>
      </c>
      <c r="U103" s="34">
        <v>0</v>
      </c>
      <c r="V103" s="34">
        <v>0</v>
      </c>
      <c r="W103" s="34">
        <v>200904.7</v>
      </c>
      <c r="X103" s="34">
        <v>182826.92</v>
      </c>
      <c r="Y103" s="34">
        <v>0</v>
      </c>
      <c r="Z103" s="34">
        <v>0</v>
      </c>
      <c r="AA103" s="34">
        <v>0</v>
      </c>
      <c r="AB103" s="34">
        <v>0</v>
      </c>
      <c r="AC103" s="34">
        <v>0</v>
      </c>
      <c r="AD103" s="34">
        <v>8346.66</v>
      </c>
      <c r="AE103" s="34">
        <v>0</v>
      </c>
      <c r="AG103" s="22"/>
    </row>
    <row r="104" spans="1:33" ht="15.95" hidden="1" customHeight="1" outlineLevel="2" x14ac:dyDescent="0.2">
      <c r="B104" s="2" t="s">
        <v>110</v>
      </c>
      <c r="C104" s="2" t="s">
        <v>165</v>
      </c>
      <c r="D104" s="2" t="s">
        <v>363</v>
      </c>
      <c r="E104" s="27">
        <f t="shared" si="7"/>
        <v>159582.42000000001</v>
      </c>
      <c r="F104" s="34">
        <v>0</v>
      </c>
      <c r="G104" s="34">
        <v>0</v>
      </c>
      <c r="H104" s="34">
        <v>0</v>
      </c>
      <c r="I104" s="34">
        <v>0</v>
      </c>
      <c r="J104" s="34">
        <v>0</v>
      </c>
      <c r="K104" s="34">
        <v>0</v>
      </c>
      <c r="L104" s="34">
        <v>0</v>
      </c>
      <c r="M104" s="34">
        <v>0</v>
      </c>
      <c r="N104" s="34">
        <v>0</v>
      </c>
      <c r="O104" s="34">
        <v>0</v>
      </c>
      <c r="P104" s="34">
        <v>0</v>
      </c>
      <c r="Q104" s="34">
        <v>0</v>
      </c>
      <c r="R104" s="34">
        <v>0</v>
      </c>
      <c r="S104" s="34">
        <v>0</v>
      </c>
      <c r="T104" s="34">
        <v>0</v>
      </c>
      <c r="U104" s="34">
        <v>0</v>
      </c>
      <c r="V104" s="34">
        <v>0</v>
      </c>
      <c r="W104" s="34">
        <v>0</v>
      </c>
      <c r="X104" s="34">
        <v>0</v>
      </c>
      <c r="Y104" s="34">
        <v>0</v>
      </c>
      <c r="Z104" s="34">
        <v>0</v>
      </c>
      <c r="AA104" s="34">
        <v>0</v>
      </c>
      <c r="AB104" s="34">
        <v>0</v>
      </c>
      <c r="AC104" s="34">
        <v>0</v>
      </c>
      <c r="AD104" s="34">
        <v>0</v>
      </c>
      <c r="AE104" s="34">
        <v>159582.42000000001</v>
      </c>
      <c r="AG104" s="22"/>
    </row>
    <row r="105" spans="1:33" ht="15.95" hidden="1" customHeight="1" outlineLevel="2" x14ac:dyDescent="0.2">
      <c r="B105" s="2" t="s">
        <v>110</v>
      </c>
      <c r="C105" s="2" t="s">
        <v>166</v>
      </c>
      <c r="D105" s="2" t="s">
        <v>364</v>
      </c>
      <c r="E105" s="27">
        <f t="shared" si="7"/>
        <v>148599.56</v>
      </c>
      <c r="F105" s="34">
        <v>0</v>
      </c>
      <c r="G105" s="34">
        <v>0</v>
      </c>
      <c r="H105" s="34">
        <v>0</v>
      </c>
      <c r="I105" s="34">
        <v>0</v>
      </c>
      <c r="J105" s="34">
        <v>0</v>
      </c>
      <c r="K105" s="34">
        <v>0</v>
      </c>
      <c r="L105" s="34">
        <v>0</v>
      </c>
      <c r="M105" s="34">
        <v>0</v>
      </c>
      <c r="N105" s="34">
        <v>0</v>
      </c>
      <c r="O105" s="34">
        <v>0</v>
      </c>
      <c r="P105" s="34">
        <v>0</v>
      </c>
      <c r="Q105" s="34">
        <v>0</v>
      </c>
      <c r="R105" s="34">
        <v>148599.56</v>
      </c>
      <c r="S105" s="34">
        <v>0</v>
      </c>
      <c r="T105" s="34">
        <v>0</v>
      </c>
      <c r="U105" s="34">
        <v>0</v>
      </c>
      <c r="V105" s="34">
        <v>0</v>
      </c>
      <c r="W105" s="34">
        <v>0</v>
      </c>
      <c r="X105" s="34">
        <v>0</v>
      </c>
      <c r="Y105" s="34">
        <v>0</v>
      </c>
      <c r="Z105" s="34">
        <v>0</v>
      </c>
      <c r="AA105" s="34">
        <v>0</v>
      </c>
      <c r="AB105" s="34">
        <v>0</v>
      </c>
      <c r="AC105" s="34">
        <v>0</v>
      </c>
      <c r="AD105" s="34">
        <v>0</v>
      </c>
      <c r="AE105" s="34">
        <v>0</v>
      </c>
      <c r="AG105" s="22"/>
    </row>
    <row r="106" spans="1:33" ht="15.95" hidden="1" customHeight="1" outlineLevel="2" x14ac:dyDescent="0.2">
      <c r="B106" s="2" t="s">
        <v>110</v>
      </c>
      <c r="C106" s="2" t="s">
        <v>167</v>
      </c>
      <c r="D106" s="2" t="s">
        <v>365</v>
      </c>
      <c r="E106" s="27">
        <f t="shared" si="7"/>
        <v>369422.57</v>
      </c>
      <c r="F106" s="34">
        <v>0</v>
      </c>
      <c r="G106" s="34">
        <v>0</v>
      </c>
      <c r="H106" s="34">
        <v>0</v>
      </c>
      <c r="I106" s="34">
        <v>0</v>
      </c>
      <c r="J106" s="34">
        <v>0</v>
      </c>
      <c r="K106" s="34">
        <v>7197.2800000000007</v>
      </c>
      <c r="L106" s="34">
        <v>118774.75</v>
      </c>
      <c r="M106" s="34">
        <v>0</v>
      </c>
      <c r="N106" s="34">
        <v>0</v>
      </c>
      <c r="O106" s="34">
        <v>0</v>
      </c>
      <c r="P106" s="34">
        <v>0</v>
      </c>
      <c r="Q106" s="34">
        <v>0</v>
      </c>
      <c r="R106" s="34">
        <v>0</v>
      </c>
      <c r="S106" s="34">
        <v>0</v>
      </c>
      <c r="T106" s="34">
        <v>0</v>
      </c>
      <c r="U106" s="34">
        <v>0</v>
      </c>
      <c r="V106" s="34">
        <v>0</v>
      </c>
      <c r="W106" s="34">
        <v>243450.54</v>
      </c>
      <c r="X106" s="34">
        <v>0</v>
      </c>
      <c r="Y106" s="34">
        <v>0</v>
      </c>
      <c r="Z106" s="34">
        <v>0</v>
      </c>
      <c r="AA106" s="34">
        <v>0</v>
      </c>
      <c r="AB106" s="34">
        <v>0</v>
      </c>
      <c r="AC106" s="34">
        <v>0</v>
      </c>
      <c r="AD106" s="34">
        <v>0</v>
      </c>
      <c r="AE106" s="34">
        <v>0</v>
      </c>
      <c r="AG106" s="22"/>
    </row>
    <row r="107" spans="1:33" ht="15.95" hidden="1" customHeight="1" outlineLevel="2" x14ac:dyDescent="0.2">
      <c r="B107" s="2" t="s">
        <v>110</v>
      </c>
      <c r="C107" s="2" t="s">
        <v>168</v>
      </c>
      <c r="D107" s="2" t="s">
        <v>366</v>
      </c>
      <c r="E107" s="27">
        <f t="shared" si="7"/>
        <v>14283.94</v>
      </c>
      <c r="F107" s="34">
        <v>0</v>
      </c>
      <c r="G107" s="34">
        <v>0</v>
      </c>
      <c r="H107" s="34">
        <v>0</v>
      </c>
      <c r="I107" s="34">
        <v>0</v>
      </c>
      <c r="J107" s="34">
        <v>0</v>
      </c>
      <c r="K107" s="34">
        <v>0</v>
      </c>
      <c r="L107" s="34">
        <v>0</v>
      </c>
      <c r="M107" s="34">
        <v>0</v>
      </c>
      <c r="N107" s="34">
        <v>0</v>
      </c>
      <c r="O107" s="34">
        <v>0</v>
      </c>
      <c r="P107" s="34">
        <v>0</v>
      </c>
      <c r="Q107" s="34">
        <v>0</v>
      </c>
      <c r="R107" s="34">
        <v>0</v>
      </c>
      <c r="S107" s="34">
        <v>0</v>
      </c>
      <c r="T107" s="34">
        <v>0</v>
      </c>
      <c r="U107" s="34">
        <v>0</v>
      </c>
      <c r="V107" s="34">
        <v>0</v>
      </c>
      <c r="W107" s="34">
        <v>0</v>
      </c>
      <c r="X107" s="34">
        <v>0</v>
      </c>
      <c r="Y107" s="34">
        <v>14283.94</v>
      </c>
      <c r="Z107" s="34">
        <v>0</v>
      </c>
      <c r="AA107" s="34">
        <v>0</v>
      </c>
      <c r="AB107" s="34">
        <v>0</v>
      </c>
      <c r="AC107" s="34">
        <v>0</v>
      </c>
      <c r="AD107" s="34">
        <v>0</v>
      </c>
      <c r="AE107" s="34">
        <v>0</v>
      </c>
      <c r="AG107" s="22"/>
    </row>
    <row r="108" spans="1:33" ht="15.95" hidden="1" customHeight="1" outlineLevel="2" x14ac:dyDescent="0.2">
      <c r="B108" s="2" t="s">
        <v>110</v>
      </c>
      <c r="C108" s="2" t="s">
        <v>169</v>
      </c>
      <c r="D108" s="2" t="s">
        <v>367</v>
      </c>
      <c r="E108" s="27">
        <f t="shared" si="7"/>
        <v>2934.84</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c r="X108" s="34">
        <v>0</v>
      </c>
      <c r="Y108" s="34">
        <v>2934.84</v>
      </c>
      <c r="Z108" s="34">
        <v>0</v>
      </c>
      <c r="AA108" s="34">
        <v>0</v>
      </c>
      <c r="AB108" s="34">
        <v>0</v>
      </c>
      <c r="AC108" s="34">
        <v>0</v>
      </c>
      <c r="AD108" s="34">
        <v>0</v>
      </c>
      <c r="AE108" s="34">
        <v>0</v>
      </c>
      <c r="AG108" s="22"/>
    </row>
    <row r="109" spans="1:33" ht="15.95" hidden="1" customHeight="1" outlineLevel="2" x14ac:dyDescent="0.2">
      <c r="B109" s="2" t="s">
        <v>110</v>
      </c>
      <c r="C109" s="2" t="s">
        <v>170</v>
      </c>
      <c r="D109" s="2" t="s">
        <v>368</v>
      </c>
      <c r="E109" s="27">
        <f t="shared" si="7"/>
        <v>218668.14</v>
      </c>
      <c r="F109" s="34">
        <v>0</v>
      </c>
      <c r="G109" s="34">
        <v>0</v>
      </c>
      <c r="H109" s="34">
        <v>0</v>
      </c>
      <c r="I109" s="34">
        <v>0</v>
      </c>
      <c r="J109" s="34">
        <v>17292.039999999997</v>
      </c>
      <c r="K109" s="34">
        <v>0</v>
      </c>
      <c r="L109" s="34">
        <v>66585.899999999994</v>
      </c>
      <c r="M109" s="34">
        <v>0</v>
      </c>
      <c r="N109" s="34">
        <v>0</v>
      </c>
      <c r="O109" s="34">
        <v>0</v>
      </c>
      <c r="P109" s="34">
        <v>0</v>
      </c>
      <c r="Q109" s="34">
        <v>0</v>
      </c>
      <c r="R109" s="34">
        <v>22850.93</v>
      </c>
      <c r="S109" s="34">
        <v>0</v>
      </c>
      <c r="T109" s="34">
        <v>15843.010000000002</v>
      </c>
      <c r="U109" s="34">
        <v>520.46</v>
      </c>
      <c r="V109" s="34">
        <v>0</v>
      </c>
      <c r="W109" s="34">
        <v>33140.949999999997</v>
      </c>
      <c r="X109" s="34">
        <v>0</v>
      </c>
      <c r="Y109" s="34">
        <v>41224.490000000005</v>
      </c>
      <c r="Z109" s="34">
        <v>0</v>
      </c>
      <c r="AA109" s="34">
        <v>21210.359999999997</v>
      </c>
      <c r="AB109" s="34">
        <v>0</v>
      </c>
      <c r="AC109" s="34">
        <v>0</v>
      </c>
      <c r="AD109" s="34">
        <v>0</v>
      </c>
      <c r="AE109" s="34">
        <v>0</v>
      </c>
      <c r="AG109" s="22"/>
    </row>
    <row r="110" spans="1:33" ht="15.95" hidden="1" customHeight="1" outlineLevel="2" x14ac:dyDescent="0.2">
      <c r="B110" s="2" t="s">
        <v>110</v>
      </c>
      <c r="C110" s="2" t="s">
        <v>171</v>
      </c>
      <c r="D110" s="2" t="s">
        <v>369</v>
      </c>
      <c r="E110" s="27">
        <f t="shared" si="7"/>
        <v>181238.97</v>
      </c>
      <c r="F110" s="34">
        <v>0</v>
      </c>
      <c r="G110" s="34">
        <v>0</v>
      </c>
      <c r="H110" s="34">
        <v>0</v>
      </c>
      <c r="I110" s="34">
        <v>0</v>
      </c>
      <c r="J110" s="34">
        <v>5012.2000000000007</v>
      </c>
      <c r="K110" s="34">
        <v>0</v>
      </c>
      <c r="L110" s="34">
        <v>35617.01</v>
      </c>
      <c r="M110" s="34">
        <v>0</v>
      </c>
      <c r="N110" s="34">
        <v>0</v>
      </c>
      <c r="O110" s="34">
        <v>0</v>
      </c>
      <c r="P110" s="34">
        <v>0</v>
      </c>
      <c r="Q110" s="34">
        <v>0</v>
      </c>
      <c r="R110" s="34">
        <v>0</v>
      </c>
      <c r="S110" s="34">
        <v>0</v>
      </c>
      <c r="T110" s="34">
        <v>5311.0999999999995</v>
      </c>
      <c r="U110" s="34">
        <v>135298.66</v>
      </c>
      <c r="V110" s="34">
        <v>0</v>
      </c>
      <c r="W110" s="34">
        <v>0</v>
      </c>
      <c r="X110" s="34">
        <v>0</v>
      </c>
      <c r="Y110" s="34">
        <v>0</v>
      </c>
      <c r="Z110" s="34">
        <v>0</v>
      </c>
      <c r="AA110" s="34">
        <v>0</v>
      </c>
      <c r="AB110" s="34">
        <v>0</v>
      </c>
      <c r="AC110" s="34">
        <v>0</v>
      </c>
      <c r="AD110" s="34">
        <v>0</v>
      </c>
      <c r="AE110" s="34">
        <v>0</v>
      </c>
      <c r="AG110" s="22"/>
    </row>
    <row r="111" spans="1:33" ht="15.95" hidden="1" customHeight="1" outlineLevel="2" x14ac:dyDescent="0.2">
      <c r="B111" s="2" t="s">
        <v>110</v>
      </c>
      <c r="C111" s="2" t="s">
        <v>172</v>
      </c>
      <c r="D111" s="2" t="s">
        <v>370</v>
      </c>
      <c r="E111" s="27">
        <f t="shared" si="7"/>
        <v>344726.75000000006</v>
      </c>
      <c r="F111" s="34">
        <v>802.12</v>
      </c>
      <c r="G111" s="34">
        <v>7539.12</v>
      </c>
      <c r="H111" s="34">
        <v>0</v>
      </c>
      <c r="I111" s="34">
        <v>0</v>
      </c>
      <c r="J111" s="34">
        <v>0</v>
      </c>
      <c r="K111" s="34">
        <v>0</v>
      </c>
      <c r="L111" s="34">
        <v>0</v>
      </c>
      <c r="M111" s="34">
        <v>0</v>
      </c>
      <c r="N111" s="34">
        <v>104136.13</v>
      </c>
      <c r="O111" s="34">
        <v>0</v>
      </c>
      <c r="P111" s="34">
        <v>0</v>
      </c>
      <c r="Q111" s="34">
        <v>0</v>
      </c>
      <c r="R111" s="34">
        <v>0</v>
      </c>
      <c r="S111" s="34">
        <v>0</v>
      </c>
      <c r="T111" s="34">
        <v>0</v>
      </c>
      <c r="U111" s="34">
        <v>0</v>
      </c>
      <c r="V111" s="34">
        <v>0</v>
      </c>
      <c r="W111" s="34">
        <v>0</v>
      </c>
      <c r="X111" s="34">
        <v>0</v>
      </c>
      <c r="Y111" s="34">
        <v>0</v>
      </c>
      <c r="Z111" s="34">
        <v>0</v>
      </c>
      <c r="AA111" s="34">
        <v>0</v>
      </c>
      <c r="AB111" s="34">
        <v>18982.39</v>
      </c>
      <c r="AC111" s="34">
        <v>204468.78</v>
      </c>
      <c r="AD111" s="34">
        <v>0</v>
      </c>
      <c r="AE111" s="34">
        <v>8798.2099999999991</v>
      </c>
      <c r="AG111" s="22"/>
    </row>
    <row r="112" spans="1:33" ht="15.95" customHeight="1" outlineLevel="1" collapsed="1" x14ac:dyDescent="0.2">
      <c r="A112" s="1">
        <v>20</v>
      </c>
      <c r="B112" s="15" t="s">
        <v>173</v>
      </c>
      <c r="D112" s="21" t="s">
        <v>174</v>
      </c>
      <c r="E112" s="27">
        <f t="shared" ref="E112:AE112" si="9">SUBTOTAL(9,E50:E111)</f>
        <v>63074513.640000001</v>
      </c>
      <c r="F112" s="34">
        <f t="shared" si="9"/>
        <v>257575.55999999997</v>
      </c>
      <c r="G112" s="34">
        <f t="shared" si="9"/>
        <v>210803.88</v>
      </c>
      <c r="H112" s="34">
        <f t="shared" si="9"/>
        <v>0</v>
      </c>
      <c r="I112" s="34">
        <f t="shared" si="9"/>
        <v>453150.93000000005</v>
      </c>
      <c r="J112" s="34">
        <f t="shared" si="9"/>
        <v>1534593.2399999998</v>
      </c>
      <c r="K112" s="34">
        <f t="shared" si="9"/>
        <v>860726.65</v>
      </c>
      <c r="L112" s="34">
        <f t="shared" si="9"/>
        <v>17885815.939999998</v>
      </c>
      <c r="M112" s="34">
        <f t="shared" si="9"/>
        <v>0</v>
      </c>
      <c r="N112" s="34">
        <f t="shared" si="9"/>
        <v>5086526.41</v>
      </c>
      <c r="O112" s="34">
        <f t="shared" si="9"/>
        <v>959825.93</v>
      </c>
      <c r="P112" s="34">
        <f t="shared" si="9"/>
        <v>6717365.5200000005</v>
      </c>
      <c r="Q112" s="34">
        <f t="shared" si="9"/>
        <v>471924.49</v>
      </c>
      <c r="R112" s="34">
        <f t="shared" si="9"/>
        <v>1035399.08</v>
      </c>
      <c r="S112" s="34">
        <f t="shared" si="9"/>
        <v>0</v>
      </c>
      <c r="T112" s="34">
        <f t="shared" si="9"/>
        <v>977921.23999999987</v>
      </c>
      <c r="U112" s="34">
        <f t="shared" si="9"/>
        <v>15099661.440000001</v>
      </c>
      <c r="V112" s="34">
        <f t="shared" si="9"/>
        <v>0</v>
      </c>
      <c r="W112" s="34">
        <f t="shared" si="9"/>
        <v>3093246.83</v>
      </c>
      <c r="X112" s="34">
        <f t="shared" si="9"/>
        <v>2409412.9699999997</v>
      </c>
      <c r="Y112" s="34">
        <f t="shared" si="9"/>
        <v>1803403.1300000001</v>
      </c>
      <c r="Z112" s="34">
        <f t="shared" si="9"/>
        <v>91679.22</v>
      </c>
      <c r="AA112" s="34">
        <f t="shared" si="9"/>
        <v>762268.83</v>
      </c>
      <c r="AB112" s="34">
        <f t="shared" si="9"/>
        <v>90245.53</v>
      </c>
      <c r="AC112" s="34">
        <f t="shared" si="9"/>
        <v>2768550.55</v>
      </c>
      <c r="AD112" s="34">
        <f t="shared" si="9"/>
        <v>235672.71</v>
      </c>
      <c r="AE112" s="34">
        <f t="shared" si="9"/>
        <v>268743.56</v>
      </c>
      <c r="AG112" s="22"/>
    </row>
    <row r="113" spans="2:33" ht="15.95" hidden="1" customHeight="1" outlineLevel="2" x14ac:dyDescent="0.2">
      <c r="B113" s="2" t="s">
        <v>175</v>
      </c>
      <c r="C113" s="2" t="s">
        <v>176</v>
      </c>
      <c r="D113" s="2" t="s">
        <v>371</v>
      </c>
      <c r="E113" s="27">
        <f t="shared" si="7"/>
        <v>133122.13999999998</v>
      </c>
      <c r="F113" s="34">
        <v>12678.08</v>
      </c>
      <c r="G113" s="34">
        <v>0</v>
      </c>
      <c r="H113" s="34">
        <v>0</v>
      </c>
      <c r="I113" s="34">
        <v>0</v>
      </c>
      <c r="J113" s="34">
        <v>0</v>
      </c>
      <c r="K113" s="34">
        <v>0</v>
      </c>
      <c r="L113" s="34">
        <v>0</v>
      </c>
      <c r="M113" s="34">
        <v>0</v>
      </c>
      <c r="N113" s="34">
        <v>0</v>
      </c>
      <c r="O113" s="34">
        <v>0</v>
      </c>
      <c r="P113" s="34">
        <v>0</v>
      </c>
      <c r="Q113" s="34">
        <v>0</v>
      </c>
      <c r="R113" s="34">
        <v>0</v>
      </c>
      <c r="S113" s="34">
        <v>0</v>
      </c>
      <c r="T113" s="34">
        <v>0</v>
      </c>
      <c r="U113" s="34">
        <v>0</v>
      </c>
      <c r="V113" s="34">
        <v>0</v>
      </c>
      <c r="W113" s="34">
        <v>0</v>
      </c>
      <c r="X113" s="34">
        <v>0</v>
      </c>
      <c r="Y113" s="34">
        <v>0</v>
      </c>
      <c r="Z113" s="34">
        <v>0</v>
      </c>
      <c r="AA113" s="34">
        <v>0</v>
      </c>
      <c r="AB113" s="34">
        <v>0</v>
      </c>
      <c r="AC113" s="34">
        <v>120444.06</v>
      </c>
      <c r="AD113" s="34">
        <v>0</v>
      </c>
      <c r="AE113" s="34">
        <v>0</v>
      </c>
      <c r="AG113" s="22"/>
    </row>
    <row r="114" spans="2:33" ht="15.95" hidden="1" customHeight="1" outlineLevel="2" x14ac:dyDescent="0.2">
      <c r="B114" s="2" t="s">
        <v>175</v>
      </c>
      <c r="C114" s="2" t="s">
        <v>177</v>
      </c>
      <c r="D114" s="2" t="s">
        <v>372</v>
      </c>
      <c r="E114" s="27">
        <f t="shared" si="7"/>
        <v>0</v>
      </c>
      <c r="F114" s="34">
        <v>0</v>
      </c>
      <c r="G114" s="34">
        <v>0</v>
      </c>
      <c r="H114" s="34">
        <v>0</v>
      </c>
      <c r="I114" s="34">
        <v>0</v>
      </c>
      <c r="J114" s="34">
        <v>0</v>
      </c>
      <c r="K114" s="34">
        <v>0</v>
      </c>
      <c r="L114" s="34">
        <v>0</v>
      </c>
      <c r="M114" s="34">
        <v>0</v>
      </c>
      <c r="N114" s="34">
        <v>0</v>
      </c>
      <c r="O114" s="34">
        <v>0</v>
      </c>
      <c r="P114" s="34">
        <v>0</v>
      </c>
      <c r="Q114" s="34">
        <v>0</v>
      </c>
      <c r="R114" s="34">
        <v>0</v>
      </c>
      <c r="S114" s="34">
        <v>0</v>
      </c>
      <c r="T114" s="34">
        <v>0</v>
      </c>
      <c r="U114" s="34">
        <v>0</v>
      </c>
      <c r="V114" s="34">
        <v>0</v>
      </c>
      <c r="W114" s="34">
        <v>0</v>
      </c>
      <c r="X114" s="34">
        <v>0</v>
      </c>
      <c r="Y114" s="34">
        <v>0</v>
      </c>
      <c r="Z114" s="34">
        <v>0</v>
      </c>
      <c r="AA114" s="34">
        <v>0</v>
      </c>
      <c r="AB114" s="34">
        <v>0</v>
      </c>
      <c r="AC114" s="34">
        <v>0</v>
      </c>
      <c r="AD114" s="34">
        <v>0</v>
      </c>
      <c r="AE114" s="34">
        <v>0</v>
      </c>
      <c r="AG114" s="22"/>
    </row>
    <row r="115" spans="2:33" ht="15.95" hidden="1" customHeight="1" outlineLevel="2" x14ac:dyDescent="0.2">
      <c r="B115" s="2" t="s">
        <v>175</v>
      </c>
      <c r="C115" s="2" t="s">
        <v>178</v>
      </c>
      <c r="D115" s="2" t="s">
        <v>373</v>
      </c>
      <c r="E115" s="27">
        <f t="shared" si="7"/>
        <v>0</v>
      </c>
      <c r="F115" s="34">
        <v>0</v>
      </c>
      <c r="G115" s="34">
        <v>0</v>
      </c>
      <c r="H115" s="34">
        <v>0</v>
      </c>
      <c r="I115" s="34">
        <v>0</v>
      </c>
      <c r="J115" s="34">
        <v>0</v>
      </c>
      <c r="K115" s="34">
        <v>0</v>
      </c>
      <c r="L115" s="34">
        <v>0</v>
      </c>
      <c r="M115" s="34">
        <v>0</v>
      </c>
      <c r="N115" s="34">
        <v>0</v>
      </c>
      <c r="O115" s="34">
        <v>0</v>
      </c>
      <c r="P115" s="34">
        <v>0</v>
      </c>
      <c r="Q115" s="34">
        <v>0</v>
      </c>
      <c r="R115" s="34">
        <v>0</v>
      </c>
      <c r="S115" s="34">
        <v>0</v>
      </c>
      <c r="T115" s="34">
        <v>0</v>
      </c>
      <c r="U115" s="34">
        <v>0</v>
      </c>
      <c r="V115" s="34">
        <v>0</v>
      </c>
      <c r="W115" s="34">
        <v>0</v>
      </c>
      <c r="X115" s="34">
        <v>0</v>
      </c>
      <c r="Y115" s="34">
        <v>0</v>
      </c>
      <c r="Z115" s="34">
        <v>0</v>
      </c>
      <c r="AA115" s="34">
        <v>0</v>
      </c>
      <c r="AB115" s="34">
        <v>0</v>
      </c>
      <c r="AC115" s="34">
        <v>0</v>
      </c>
      <c r="AD115" s="34">
        <v>0</v>
      </c>
      <c r="AE115" s="34">
        <v>0</v>
      </c>
      <c r="AG115" s="22"/>
    </row>
    <row r="116" spans="2:33" ht="15.95" hidden="1" customHeight="1" outlineLevel="2" x14ac:dyDescent="0.2">
      <c r="B116" s="2" t="s">
        <v>175</v>
      </c>
      <c r="C116" s="2" t="s">
        <v>179</v>
      </c>
      <c r="D116" s="2" t="s">
        <v>374</v>
      </c>
      <c r="E116" s="27">
        <f t="shared" si="7"/>
        <v>74825.650000000009</v>
      </c>
      <c r="F116" s="34">
        <v>0</v>
      </c>
      <c r="G116" s="34">
        <v>0</v>
      </c>
      <c r="H116" s="34">
        <v>0</v>
      </c>
      <c r="I116" s="34">
        <v>0</v>
      </c>
      <c r="J116" s="34">
        <v>0</v>
      </c>
      <c r="K116" s="34">
        <v>0</v>
      </c>
      <c r="L116" s="34">
        <v>0</v>
      </c>
      <c r="M116" s="34">
        <v>0</v>
      </c>
      <c r="N116" s="34">
        <v>0</v>
      </c>
      <c r="O116" s="34">
        <v>0</v>
      </c>
      <c r="P116" s="34">
        <v>0</v>
      </c>
      <c r="Q116" s="34">
        <v>0</v>
      </c>
      <c r="R116" s="34">
        <v>0</v>
      </c>
      <c r="S116" s="34">
        <v>0</v>
      </c>
      <c r="T116" s="34">
        <v>15732.49</v>
      </c>
      <c r="U116" s="34">
        <v>0</v>
      </c>
      <c r="V116" s="34">
        <v>0</v>
      </c>
      <c r="W116" s="34">
        <v>0</v>
      </c>
      <c r="X116" s="34">
        <v>0</v>
      </c>
      <c r="Y116" s="34">
        <v>59093.16</v>
      </c>
      <c r="Z116" s="34">
        <v>0</v>
      </c>
      <c r="AA116" s="34">
        <v>0</v>
      </c>
      <c r="AB116" s="34">
        <v>0</v>
      </c>
      <c r="AC116" s="34">
        <v>0</v>
      </c>
      <c r="AD116" s="34">
        <v>0</v>
      </c>
      <c r="AE116" s="34">
        <v>0</v>
      </c>
      <c r="AG116" s="22"/>
    </row>
    <row r="117" spans="2:33" ht="15.95" hidden="1" customHeight="1" outlineLevel="2" x14ac:dyDescent="0.2">
      <c r="B117" s="2" t="s">
        <v>175</v>
      </c>
      <c r="C117" s="2" t="s">
        <v>180</v>
      </c>
      <c r="D117" s="2" t="s">
        <v>375</v>
      </c>
      <c r="E117" s="27">
        <f t="shared" si="7"/>
        <v>392024.8</v>
      </c>
      <c r="F117" s="34">
        <v>0</v>
      </c>
      <c r="G117" s="34">
        <v>0</v>
      </c>
      <c r="H117" s="34">
        <v>0</v>
      </c>
      <c r="I117" s="34">
        <v>0</v>
      </c>
      <c r="J117" s="34">
        <v>0</v>
      </c>
      <c r="K117" s="34">
        <v>0</v>
      </c>
      <c r="L117" s="34">
        <v>357485.97</v>
      </c>
      <c r="M117" s="34">
        <v>0</v>
      </c>
      <c r="N117" s="34">
        <v>0</v>
      </c>
      <c r="O117" s="34">
        <v>0</v>
      </c>
      <c r="P117" s="34">
        <v>0</v>
      </c>
      <c r="Q117" s="34">
        <v>0</v>
      </c>
      <c r="R117" s="34">
        <v>0</v>
      </c>
      <c r="S117" s="34">
        <v>0</v>
      </c>
      <c r="T117" s="34">
        <v>0</v>
      </c>
      <c r="U117" s="34">
        <v>0</v>
      </c>
      <c r="V117" s="34">
        <v>0</v>
      </c>
      <c r="W117" s="34">
        <v>0</v>
      </c>
      <c r="X117" s="34">
        <v>0</v>
      </c>
      <c r="Y117" s="34">
        <v>34538.83</v>
      </c>
      <c r="Z117" s="34">
        <v>0</v>
      </c>
      <c r="AA117" s="34">
        <v>0</v>
      </c>
      <c r="AB117" s="34">
        <v>0</v>
      </c>
      <c r="AC117" s="34">
        <v>0</v>
      </c>
      <c r="AD117" s="34">
        <v>0</v>
      </c>
      <c r="AE117" s="34">
        <v>0</v>
      </c>
      <c r="AG117" s="22"/>
    </row>
    <row r="118" spans="2:33" ht="15.95" hidden="1" customHeight="1" outlineLevel="2" x14ac:dyDescent="0.2">
      <c r="B118" s="2" t="s">
        <v>175</v>
      </c>
      <c r="C118" s="2" t="s">
        <v>181</v>
      </c>
      <c r="D118" s="2" t="s">
        <v>376</v>
      </c>
      <c r="E118" s="27">
        <f t="shared" si="7"/>
        <v>6133.01</v>
      </c>
      <c r="F118" s="34">
        <v>0</v>
      </c>
      <c r="G118" s="34">
        <v>0</v>
      </c>
      <c r="H118" s="34">
        <v>0</v>
      </c>
      <c r="I118" s="34">
        <v>0</v>
      </c>
      <c r="J118" s="34">
        <v>0</v>
      </c>
      <c r="K118" s="34">
        <v>0</v>
      </c>
      <c r="L118" s="34">
        <v>0</v>
      </c>
      <c r="M118" s="34">
        <v>0</v>
      </c>
      <c r="N118" s="34">
        <v>0</v>
      </c>
      <c r="O118" s="34">
        <v>0</v>
      </c>
      <c r="P118" s="34">
        <v>0</v>
      </c>
      <c r="Q118" s="34">
        <v>0</v>
      </c>
      <c r="R118" s="34">
        <v>0</v>
      </c>
      <c r="S118" s="34">
        <v>0</v>
      </c>
      <c r="T118" s="34">
        <v>6133.01</v>
      </c>
      <c r="U118" s="34">
        <v>0</v>
      </c>
      <c r="V118" s="34">
        <v>0</v>
      </c>
      <c r="W118" s="34">
        <v>0</v>
      </c>
      <c r="X118" s="34">
        <v>0</v>
      </c>
      <c r="Y118" s="34">
        <v>0</v>
      </c>
      <c r="Z118" s="34">
        <v>0</v>
      </c>
      <c r="AA118" s="34">
        <v>0</v>
      </c>
      <c r="AB118" s="34">
        <v>0</v>
      </c>
      <c r="AC118" s="34">
        <v>0</v>
      </c>
      <c r="AD118" s="34">
        <v>0</v>
      </c>
      <c r="AE118" s="34">
        <v>0</v>
      </c>
      <c r="AG118" s="22"/>
    </row>
    <row r="119" spans="2:33" ht="15.95" hidden="1" customHeight="1" outlineLevel="2" x14ac:dyDescent="0.2">
      <c r="B119" s="2" t="s">
        <v>175</v>
      </c>
      <c r="C119" s="2" t="s">
        <v>182</v>
      </c>
      <c r="D119" s="2" t="s">
        <v>377</v>
      </c>
      <c r="E119" s="27">
        <f t="shared" si="7"/>
        <v>399440.10999999993</v>
      </c>
      <c r="F119" s="34">
        <v>0</v>
      </c>
      <c r="G119" s="34">
        <v>0</v>
      </c>
      <c r="H119" s="34">
        <v>0</v>
      </c>
      <c r="I119" s="34">
        <v>0</v>
      </c>
      <c r="J119" s="34">
        <v>0</v>
      </c>
      <c r="K119" s="34">
        <v>0</v>
      </c>
      <c r="L119" s="34">
        <v>0</v>
      </c>
      <c r="M119" s="34">
        <v>0</v>
      </c>
      <c r="N119" s="34">
        <v>0</v>
      </c>
      <c r="O119" s="34">
        <v>0</v>
      </c>
      <c r="P119" s="34">
        <v>0</v>
      </c>
      <c r="Q119" s="34">
        <v>0</v>
      </c>
      <c r="R119" s="34">
        <v>184011.08</v>
      </c>
      <c r="S119" s="34">
        <v>0</v>
      </c>
      <c r="T119" s="34">
        <v>199935.86</v>
      </c>
      <c r="U119" s="34">
        <v>0</v>
      </c>
      <c r="V119" s="34">
        <v>0</v>
      </c>
      <c r="W119" s="34">
        <v>0</v>
      </c>
      <c r="X119" s="34">
        <v>0</v>
      </c>
      <c r="Y119" s="34">
        <v>0</v>
      </c>
      <c r="Z119" s="34">
        <v>0</v>
      </c>
      <c r="AA119" s="34">
        <v>15493.170000000002</v>
      </c>
      <c r="AB119" s="34">
        <v>0</v>
      </c>
      <c r="AC119" s="34">
        <v>0</v>
      </c>
      <c r="AD119" s="34">
        <v>0</v>
      </c>
      <c r="AE119" s="34">
        <v>0</v>
      </c>
      <c r="AG119" s="22"/>
    </row>
    <row r="120" spans="2:33" ht="15.95" hidden="1" customHeight="1" outlineLevel="2" x14ac:dyDescent="0.2">
      <c r="B120" s="2" t="s">
        <v>175</v>
      </c>
      <c r="C120" s="2" t="s">
        <v>183</v>
      </c>
      <c r="D120" s="2" t="s">
        <v>378</v>
      </c>
      <c r="E120" s="27">
        <f t="shared" si="7"/>
        <v>1349.07</v>
      </c>
      <c r="F120" s="34">
        <v>0</v>
      </c>
      <c r="G120" s="34">
        <v>0</v>
      </c>
      <c r="H120" s="34">
        <v>0</v>
      </c>
      <c r="I120" s="34">
        <v>0</v>
      </c>
      <c r="J120" s="34">
        <v>0</v>
      </c>
      <c r="K120" s="34">
        <v>0</v>
      </c>
      <c r="L120" s="34">
        <v>0</v>
      </c>
      <c r="M120" s="34">
        <v>0</v>
      </c>
      <c r="N120" s="34">
        <v>0</v>
      </c>
      <c r="O120" s="34">
        <v>0</v>
      </c>
      <c r="P120" s="34">
        <v>0</v>
      </c>
      <c r="Q120" s="34">
        <v>0</v>
      </c>
      <c r="R120" s="34">
        <v>0</v>
      </c>
      <c r="S120" s="34">
        <v>0</v>
      </c>
      <c r="T120" s="34">
        <v>0</v>
      </c>
      <c r="U120" s="34">
        <v>0</v>
      </c>
      <c r="V120" s="34">
        <v>0</v>
      </c>
      <c r="W120" s="34">
        <v>0</v>
      </c>
      <c r="X120" s="34">
        <v>0</v>
      </c>
      <c r="Y120" s="34">
        <v>0</v>
      </c>
      <c r="Z120" s="34">
        <v>0</v>
      </c>
      <c r="AA120" s="34">
        <v>0</v>
      </c>
      <c r="AB120" s="34">
        <v>0</v>
      </c>
      <c r="AC120" s="34">
        <v>1349.07</v>
      </c>
      <c r="AD120" s="34">
        <v>0</v>
      </c>
      <c r="AE120" s="34">
        <v>0</v>
      </c>
      <c r="AG120" s="22"/>
    </row>
    <row r="121" spans="2:33" ht="15.95" hidden="1" customHeight="1" outlineLevel="2" x14ac:dyDescent="0.2">
      <c r="B121" s="2" t="s">
        <v>175</v>
      </c>
      <c r="C121" s="2" t="s">
        <v>184</v>
      </c>
      <c r="D121" s="2" t="s">
        <v>379</v>
      </c>
      <c r="E121" s="27">
        <f t="shared" si="7"/>
        <v>128405.01000000001</v>
      </c>
      <c r="F121" s="34">
        <v>0</v>
      </c>
      <c r="G121" s="34">
        <v>0</v>
      </c>
      <c r="H121" s="34">
        <v>0</v>
      </c>
      <c r="I121" s="34">
        <v>0</v>
      </c>
      <c r="J121" s="34">
        <v>0</v>
      </c>
      <c r="K121" s="34">
        <v>0</v>
      </c>
      <c r="L121" s="34">
        <v>0</v>
      </c>
      <c r="M121" s="34">
        <v>0</v>
      </c>
      <c r="N121" s="34">
        <v>0</v>
      </c>
      <c r="O121" s="34">
        <v>0</v>
      </c>
      <c r="P121" s="34">
        <v>0</v>
      </c>
      <c r="Q121" s="34">
        <v>0</v>
      </c>
      <c r="R121" s="34">
        <v>0</v>
      </c>
      <c r="S121" s="34">
        <v>0</v>
      </c>
      <c r="T121" s="34">
        <v>0</v>
      </c>
      <c r="U121" s="34">
        <v>0</v>
      </c>
      <c r="V121" s="34">
        <v>0</v>
      </c>
      <c r="W121" s="34">
        <v>0</v>
      </c>
      <c r="X121" s="34">
        <v>0</v>
      </c>
      <c r="Y121" s="34">
        <v>0</v>
      </c>
      <c r="Z121" s="34">
        <v>0</v>
      </c>
      <c r="AA121" s="34">
        <v>0</v>
      </c>
      <c r="AB121" s="34">
        <v>9486.2900000000009</v>
      </c>
      <c r="AC121" s="34">
        <v>118918.72</v>
      </c>
      <c r="AD121" s="34">
        <v>0</v>
      </c>
      <c r="AE121" s="34">
        <v>0</v>
      </c>
      <c r="AG121" s="22"/>
    </row>
    <row r="122" spans="2:33" ht="15.95" hidden="1" customHeight="1" outlineLevel="2" x14ac:dyDescent="0.2">
      <c r="B122" s="2" t="s">
        <v>175</v>
      </c>
      <c r="C122" s="2" t="s">
        <v>185</v>
      </c>
      <c r="D122" s="2" t="s">
        <v>380</v>
      </c>
      <c r="E122" s="27">
        <f t="shared" si="7"/>
        <v>754003.26</v>
      </c>
      <c r="F122" s="34">
        <v>0</v>
      </c>
      <c r="G122" s="34">
        <v>0</v>
      </c>
      <c r="H122" s="34">
        <v>0</v>
      </c>
      <c r="I122" s="34">
        <v>0</v>
      </c>
      <c r="J122" s="34">
        <v>0</v>
      </c>
      <c r="K122" s="34">
        <v>0</v>
      </c>
      <c r="L122" s="34">
        <v>331174.38</v>
      </c>
      <c r="M122" s="34">
        <v>0</v>
      </c>
      <c r="N122" s="34">
        <v>0</v>
      </c>
      <c r="O122" s="34">
        <v>0</v>
      </c>
      <c r="P122" s="34">
        <v>0</v>
      </c>
      <c r="Q122" s="34">
        <v>0</v>
      </c>
      <c r="R122" s="34">
        <v>148749.09999999998</v>
      </c>
      <c r="S122" s="34">
        <v>0</v>
      </c>
      <c r="T122" s="34">
        <v>180866.43999999997</v>
      </c>
      <c r="U122" s="34">
        <v>0</v>
      </c>
      <c r="V122" s="34">
        <v>0</v>
      </c>
      <c r="W122" s="34">
        <v>0</v>
      </c>
      <c r="X122" s="34">
        <v>0</v>
      </c>
      <c r="Y122" s="34">
        <v>80672.3</v>
      </c>
      <c r="Z122" s="34">
        <v>0</v>
      </c>
      <c r="AA122" s="34">
        <v>12541.04</v>
      </c>
      <c r="AB122" s="34">
        <v>0</v>
      </c>
      <c r="AC122" s="34">
        <v>0</v>
      </c>
      <c r="AD122" s="34">
        <v>0</v>
      </c>
      <c r="AE122" s="34">
        <v>0</v>
      </c>
      <c r="AG122" s="22"/>
    </row>
    <row r="123" spans="2:33" ht="15.95" hidden="1" customHeight="1" outlineLevel="2" x14ac:dyDescent="0.2">
      <c r="B123" s="2" t="s">
        <v>175</v>
      </c>
      <c r="C123" s="2" t="s">
        <v>186</v>
      </c>
      <c r="D123" s="2" t="s">
        <v>381</v>
      </c>
      <c r="E123" s="27">
        <f t="shared" si="7"/>
        <v>234352.41</v>
      </c>
      <c r="F123" s="34">
        <v>11931.75</v>
      </c>
      <c r="G123" s="34">
        <v>0</v>
      </c>
      <c r="H123" s="34">
        <v>0</v>
      </c>
      <c r="I123" s="34">
        <v>0</v>
      </c>
      <c r="J123" s="34">
        <v>0</v>
      </c>
      <c r="K123" s="34">
        <v>0</v>
      </c>
      <c r="L123" s="34">
        <v>0</v>
      </c>
      <c r="M123" s="34">
        <v>0</v>
      </c>
      <c r="N123" s="34">
        <v>0</v>
      </c>
      <c r="O123" s="34">
        <v>0</v>
      </c>
      <c r="P123" s="34">
        <v>0</v>
      </c>
      <c r="Q123" s="34">
        <v>0</v>
      </c>
      <c r="R123" s="34">
        <v>0</v>
      </c>
      <c r="S123" s="34">
        <v>0</v>
      </c>
      <c r="T123" s="34">
        <v>0</v>
      </c>
      <c r="U123" s="34">
        <v>0</v>
      </c>
      <c r="V123" s="34">
        <v>0</v>
      </c>
      <c r="W123" s="34">
        <v>0</v>
      </c>
      <c r="X123" s="34">
        <v>0</v>
      </c>
      <c r="Y123" s="34">
        <v>0</v>
      </c>
      <c r="Z123" s="34">
        <v>0</v>
      </c>
      <c r="AA123" s="34">
        <v>0</v>
      </c>
      <c r="AB123" s="34">
        <v>7963.27</v>
      </c>
      <c r="AC123" s="34">
        <v>214457.39</v>
      </c>
      <c r="AD123" s="34">
        <v>0</v>
      </c>
      <c r="AE123" s="34">
        <v>0</v>
      </c>
      <c r="AG123" s="22"/>
    </row>
    <row r="124" spans="2:33" ht="15.95" hidden="1" customHeight="1" outlineLevel="2" x14ac:dyDescent="0.2">
      <c r="B124" s="2" t="s">
        <v>175</v>
      </c>
      <c r="C124" s="2" t="s">
        <v>187</v>
      </c>
      <c r="D124" s="2" t="s">
        <v>382</v>
      </c>
      <c r="E124" s="27">
        <f t="shared" si="7"/>
        <v>193062.37</v>
      </c>
      <c r="F124" s="34">
        <v>0</v>
      </c>
      <c r="G124" s="34">
        <v>192604.32</v>
      </c>
      <c r="H124" s="34">
        <v>0</v>
      </c>
      <c r="I124" s="34">
        <v>0</v>
      </c>
      <c r="J124" s="34">
        <v>0</v>
      </c>
      <c r="K124" s="34">
        <v>0</v>
      </c>
      <c r="L124" s="34">
        <v>0</v>
      </c>
      <c r="M124" s="34">
        <v>0</v>
      </c>
      <c r="N124" s="34">
        <v>0</v>
      </c>
      <c r="O124" s="34">
        <v>0</v>
      </c>
      <c r="P124" s="34">
        <v>0</v>
      </c>
      <c r="Q124" s="34">
        <v>0</v>
      </c>
      <c r="R124" s="34">
        <v>0</v>
      </c>
      <c r="S124" s="34">
        <v>0</v>
      </c>
      <c r="T124" s="34">
        <v>0</v>
      </c>
      <c r="U124" s="34">
        <v>0</v>
      </c>
      <c r="V124" s="34">
        <v>0</v>
      </c>
      <c r="W124" s="34">
        <v>0</v>
      </c>
      <c r="X124" s="34">
        <v>0</v>
      </c>
      <c r="Y124" s="34">
        <v>0</v>
      </c>
      <c r="Z124" s="34">
        <v>0</v>
      </c>
      <c r="AA124" s="34">
        <v>0</v>
      </c>
      <c r="AB124" s="34">
        <v>0</v>
      </c>
      <c r="AC124" s="34">
        <v>458.05</v>
      </c>
      <c r="AD124" s="34">
        <v>0</v>
      </c>
      <c r="AE124" s="34">
        <v>0</v>
      </c>
      <c r="AG124" s="22"/>
    </row>
    <row r="125" spans="2:33" ht="15.95" hidden="1" customHeight="1" outlineLevel="2" x14ac:dyDescent="0.2">
      <c r="B125" s="2" t="s">
        <v>175</v>
      </c>
      <c r="C125" s="2" t="s">
        <v>188</v>
      </c>
      <c r="D125" s="2" t="s">
        <v>383</v>
      </c>
      <c r="E125" s="27">
        <f t="shared" si="7"/>
        <v>0</v>
      </c>
      <c r="F125" s="34">
        <v>0</v>
      </c>
      <c r="G125" s="34">
        <v>0</v>
      </c>
      <c r="H125" s="34">
        <v>0</v>
      </c>
      <c r="I125" s="34">
        <v>0</v>
      </c>
      <c r="J125" s="34">
        <v>0</v>
      </c>
      <c r="K125" s="34">
        <v>0</v>
      </c>
      <c r="L125" s="34">
        <v>0</v>
      </c>
      <c r="M125" s="34">
        <v>0</v>
      </c>
      <c r="N125" s="34">
        <v>0</v>
      </c>
      <c r="O125" s="34">
        <v>0</v>
      </c>
      <c r="P125" s="34">
        <v>0</v>
      </c>
      <c r="Q125" s="34">
        <v>0</v>
      </c>
      <c r="R125" s="34">
        <v>0</v>
      </c>
      <c r="S125" s="34">
        <v>0</v>
      </c>
      <c r="T125" s="34">
        <v>0</v>
      </c>
      <c r="U125" s="34">
        <v>0</v>
      </c>
      <c r="V125" s="34">
        <v>0</v>
      </c>
      <c r="W125" s="34">
        <v>0</v>
      </c>
      <c r="X125" s="34">
        <v>0</v>
      </c>
      <c r="Y125" s="34">
        <v>0</v>
      </c>
      <c r="Z125" s="34">
        <v>0</v>
      </c>
      <c r="AA125" s="34">
        <v>0</v>
      </c>
      <c r="AB125" s="34">
        <v>0</v>
      </c>
      <c r="AC125" s="34">
        <v>0</v>
      </c>
      <c r="AD125" s="34">
        <v>0</v>
      </c>
      <c r="AE125" s="34">
        <v>0</v>
      </c>
      <c r="AG125" s="22"/>
    </row>
    <row r="126" spans="2:33" ht="15.95" hidden="1" customHeight="1" outlineLevel="2" x14ac:dyDescent="0.2">
      <c r="B126" s="2" t="s">
        <v>175</v>
      </c>
      <c r="C126" s="2" t="s">
        <v>189</v>
      </c>
      <c r="D126" s="2" t="s">
        <v>384</v>
      </c>
      <c r="E126" s="27">
        <f t="shared" si="7"/>
        <v>0</v>
      </c>
      <c r="F126" s="34">
        <v>0</v>
      </c>
      <c r="G126" s="34">
        <v>0</v>
      </c>
      <c r="H126" s="34">
        <v>0</v>
      </c>
      <c r="I126" s="34">
        <v>0</v>
      </c>
      <c r="J126" s="34">
        <v>0</v>
      </c>
      <c r="K126" s="34">
        <v>0</v>
      </c>
      <c r="L126" s="34">
        <v>0</v>
      </c>
      <c r="M126" s="34">
        <v>0</v>
      </c>
      <c r="N126" s="34">
        <v>0</v>
      </c>
      <c r="O126" s="34">
        <v>0</v>
      </c>
      <c r="P126" s="34">
        <v>0</v>
      </c>
      <c r="Q126" s="34">
        <v>0</v>
      </c>
      <c r="R126" s="34">
        <v>0</v>
      </c>
      <c r="S126" s="34">
        <v>0</v>
      </c>
      <c r="T126" s="34">
        <v>0</v>
      </c>
      <c r="U126" s="34">
        <v>0</v>
      </c>
      <c r="V126" s="34">
        <v>0</v>
      </c>
      <c r="W126" s="34">
        <v>0</v>
      </c>
      <c r="X126" s="34">
        <v>0</v>
      </c>
      <c r="Y126" s="34">
        <v>0</v>
      </c>
      <c r="Z126" s="34">
        <v>0</v>
      </c>
      <c r="AA126" s="34">
        <v>0</v>
      </c>
      <c r="AB126" s="34">
        <v>0</v>
      </c>
      <c r="AC126" s="34">
        <v>0</v>
      </c>
      <c r="AD126" s="34">
        <v>0</v>
      </c>
      <c r="AE126" s="34">
        <v>0</v>
      </c>
      <c r="AG126" s="22"/>
    </row>
    <row r="127" spans="2:33" ht="15.95" hidden="1" customHeight="1" outlineLevel="2" x14ac:dyDescent="0.2">
      <c r="B127" s="2" t="s">
        <v>175</v>
      </c>
      <c r="C127" s="2" t="s">
        <v>190</v>
      </c>
      <c r="D127" s="2" t="s">
        <v>385</v>
      </c>
      <c r="E127" s="27">
        <f t="shared" si="7"/>
        <v>39287.85</v>
      </c>
      <c r="F127" s="34">
        <v>0</v>
      </c>
      <c r="G127" s="34">
        <v>0</v>
      </c>
      <c r="H127" s="34">
        <v>0</v>
      </c>
      <c r="I127" s="34">
        <v>0</v>
      </c>
      <c r="J127" s="34">
        <v>0</v>
      </c>
      <c r="K127" s="34">
        <v>0</v>
      </c>
      <c r="L127" s="34">
        <v>0</v>
      </c>
      <c r="M127" s="34">
        <v>0</v>
      </c>
      <c r="N127" s="34">
        <v>0</v>
      </c>
      <c r="O127" s="34">
        <v>0</v>
      </c>
      <c r="P127" s="34">
        <v>0</v>
      </c>
      <c r="Q127" s="34">
        <v>0</v>
      </c>
      <c r="R127" s="34">
        <v>0</v>
      </c>
      <c r="S127" s="34">
        <v>0</v>
      </c>
      <c r="T127" s="34">
        <v>39287.85</v>
      </c>
      <c r="U127" s="34">
        <v>0</v>
      </c>
      <c r="V127" s="34">
        <v>0</v>
      </c>
      <c r="W127" s="34">
        <v>0</v>
      </c>
      <c r="X127" s="34">
        <v>0</v>
      </c>
      <c r="Y127" s="34">
        <v>0</v>
      </c>
      <c r="Z127" s="34">
        <v>0</v>
      </c>
      <c r="AA127" s="34">
        <v>0</v>
      </c>
      <c r="AB127" s="34">
        <v>0</v>
      </c>
      <c r="AC127" s="34">
        <v>0</v>
      </c>
      <c r="AD127" s="34">
        <v>0</v>
      </c>
      <c r="AE127" s="34">
        <v>0</v>
      </c>
      <c r="AG127" s="22"/>
    </row>
    <row r="128" spans="2:33" ht="15.95" hidden="1" customHeight="1" outlineLevel="2" x14ac:dyDescent="0.2">
      <c r="B128" s="2" t="s">
        <v>175</v>
      </c>
      <c r="C128" s="2" t="s">
        <v>191</v>
      </c>
      <c r="D128" s="2" t="s">
        <v>386</v>
      </c>
      <c r="E128" s="27">
        <f t="shared" si="7"/>
        <v>255151.68</v>
      </c>
      <c r="F128" s="34">
        <v>0</v>
      </c>
      <c r="G128" s="34">
        <v>0</v>
      </c>
      <c r="H128" s="34">
        <v>0</v>
      </c>
      <c r="I128" s="34">
        <v>0</v>
      </c>
      <c r="J128" s="34">
        <v>0</v>
      </c>
      <c r="K128" s="34">
        <v>88289.06</v>
      </c>
      <c r="L128" s="34">
        <v>0</v>
      </c>
      <c r="M128" s="34">
        <v>0</v>
      </c>
      <c r="N128" s="34">
        <v>0</v>
      </c>
      <c r="O128" s="34">
        <v>0</v>
      </c>
      <c r="P128" s="34">
        <v>0</v>
      </c>
      <c r="Q128" s="34">
        <v>16845.77</v>
      </c>
      <c r="R128" s="34">
        <v>0</v>
      </c>
      <c r="S128" s="34">
        <v>0</v>
      </c>
      <c r="T128" s="34">
        <v>0</v>
      </c>
      <c r="U128" s="34">
        <v>0</v>
      </c>
      <c r="V128" s="34">
        <v>0</v>
      </c>
      <c r="W128" s="34">
        <v>109105.46</v>
      </c>
      <c r="X128" s="34">
        <v>40911.39</v>
      </c>
      <c r="Y128" s="34">
        <v>0</v>
      </c>
      <c r="Z128" s="34">
        <v>0</v>
      </c>
      <c r="AA128" s="34">
        <v>0</v>
      </c>
      <c r="AB128" s="34">
        <v>0</v>
      </c>
      <c r="AC128" s="34">
        <v>0</v>
      </c>
      <c r="AD128" s="34">
        <v>0</v>
      </c>
      <c r="AE128" s="34">
        <v>0</v>
      </c>
      <c r="AG128" s="22"/>
    </row>
    <row r="129" spans="1:33" ht="15.95" hidden="1" customHeight="1" outlineLevel="2" x14ac:dyDescent="0.2">
      <c r="B129" s="2" t="s">
        <v>175</v>
      </c>
      <c r="C129" s="2" t="s">
        <v>192</v>
      </c>
      <c r="D129" s="2" t="s">
        <v>387</v>
      </c>
      <c r="E129" s="27">
        <f t="shared" si="7"/>
        <v>2206699.79</v>
      </c>
      <c r="F129" s="34">
        <v>0</v>
      </c>
      <c r="G129" s="34">
        <v>0</v>
      </c>
      <c r="H129" s="34">
        <v>0</v>
      </c>
      <c r="I129" s="34">
        <v>0</v>
      </c>
      <c r="J129" s="34">
        <v>0</v>
      </c>
      <c r="K129" s="34">
        <v>0</v>
      </c>
      <c r="L129" s="34">
        <v>1359933.1400000001</v>
      </c>
      <c r="M129" s="34">
        <v>0</v>
      </c>
      <c r="N129" s="34">
        <v>0</v>
      </c>
      <c r="O129" s="34">
        <v>0</v>
      </c>
      <c r="P129" s="34">
        <v>0</v>
      </c>
      <c r="Q129" s="34">
        <v>0</v>
      </c>
      <c r="R129" s="34">
        <v>0</v>
      </c>
      <c r="S129" s="34">
        <v>0</v>
      </c>
      <c r="T129" s="34">
        <v>0</v>
      </c>
      <c r="U129" s="34">
        <v>0</v>
      </c>
      <c r="V129" s="34">
        <v>0</v>
      </c>
      <c r="W129" s="34">
        <v>303156.95</v>
      </c>
      <c r="X129" s="34">
        <v>0</v>
      </c>
      <c r="Y129" s="34">
        <v>543609.69999999995</v>
      </c>
      <c r="Z129" s="34">
        <v>0</v>
      </c>
      <c r="AA129" s="34">
        <v>0</v>
      </c>
      <c r="AB129" s="34">
        <v>0</v>
      </c>
      <c r="AC129" s="34">
        <v>0</v>
      </c>
      <c r="AD129" s="34">
        <v>0</v>
      </c>
      <c r="AE129" s="34">
        <v>0</v>
      </c>
      <c r="AG129" s="22"/>
    </row>
    <row r="130" spans="1:33" ht="15.95" hidden="1" customHeight="1" outlineLevel="2" x14ac:dyDescent="0.2">
      <c r="B130" s="2" t="s">
        <v>175</v>
      </c>
      <c r="C130" s="2" t="s">
        <v>193</v>
      </c>
      <c r="D130" s="2" t="s">
        <v>388</v>
      </c>
      <c r="E130" s="27">
        <f t="shared" si="7"/>
        <v>117336.68</v>
      </c>
      <c r="F130" s="34">
        <v>0</v>
      </c>
      <c r="G130" s="34">
        <v>0</v>
      </c>
      <c r="H130" s="34">
        <v>0</v>
      </c>
      <c r="I130" s="34">
        <v>0</v>
      </c>
      <c r="J130" s="34">
        <v>0</v>
      </c>
      <c r="K130" s="34">
        <v>0</v>
      </c>
      <c r="L130" s="34">
        <v>0</v>
      </c>
      <c r="M130" s="34">
        <v>0</v>
      </c>
      <c r="N130" s="34">
        <v>117336.68</v>
      </c>
      <c r="O130" s="34">
        <v>0</v>
      </c>
      <c r="P130" s="34">
        <v>0</v>
      </c>
      <c r="Q130" s="34">
        <v>0</v>
      </c>
      <c r="R130" s="34">
        <v>0</v>
      </c>
      <c r="S130" s="34">
        <v>0</v>
      </c>
      <c r="T130" s="34">
        <v>0</v>
      </c>
      <c r="U130" s="34">
        <v>0</v>
      </c>
      <c r="V130" s="34">
        <v>0</v>
      </c>
      <c r="W130" s="34">
        <v>0</v>
      </c>
      <c r="X130" s="34">
        <v>0</v>
      </c>
      <c r="Y130" s="34">
        <v>0</v>
      </c>
      <c r="Z130" s="34">
        <v>0</v>
      </c>
      <c r="AA130" s="34">
        <v>0</v>
      </c>
      <c r="AB130" s="34">
        <v>0</v>
      </c>
      <c r="AC130" s="34">
        <v>0</v>
      </c>
      <c r="AD130" s="34">
        <v>0</v>
      </c>
      <c r="AE130" s="34">
        <v>0</v>
      </c>
      <c r="AG130" s="22"/>
    </row>
    <row r="131" spans="1:33" ht="15.95" hidden="1" customHeight="1" outlineLevel="2" x14ac:dyDescent="0.2">
      <c r="B131" s="2" t="s">
        <v>175</v>
      </c>
      <c r="C131" s="2" t="s">
        <v>194</v>
      </c>
      <c r="D131" s="2" t="s">
        <v>389</v>
      </c>
      <c r="E131" s="27">
        <f t="shared" si="7"/>
        <v>0</v>
      </c>
      <c r="F131" s="34">
        <v>0</v>
      </c>
      <c r="G131" s="34">
        <v>0</v>
      </c>
      <c r="H131" s="34">
        <v>0</v>
      </c>
      <c r="I131" s="34">
        <v>0</v>
      </c>
      <c r="J131" s="34">
        <v>0</v>
      </c>
      <c r="K131" s="34">
        <v>0</v>
      </c>
      <c r="L131" s="34">
        <v>0</v>
      </c>
      <c r="M131" s="34">
        <v>0</v>
      </c>
      <c r="N131" s="34">
        <v>0</v>
      </c>
      <c r="O131" s="34">
        <v>0</v>
      </c>
      <c r="P131" s="34">
        <v>0</v>
      </c>
      <c r="Q131" s="34">
        <v>0</v>
      </c>
      <c r="R131" s="34">
        <v>0</v>
      </c>
      <c r="S131" s="34">
        <v>0</v>
      </c>
      <c r="T131" s="34">
        <v>0</v>
      </c>
      <c r="U131" s="34">
        <v>0</v>
      </c>
      <c r="V131" s="34">
        <v>0</v>
      </c>
      <c r="W131" s="34">
        <v>0</v>
      </c>
      <c r="X131" s="34">
        <v>0</v>
      </c>
      <c r="Y131" s="34">
        <v>0</v>
      </c>
      <c r="Z131" s="34">
        <v>0</v>
      </c>
      <c r="AA131" s="34">
        <v>0</v>
      </c>
      <c r="AB131" s="34">
        <v>0</v>
      </c>
      <c r="AC131" s="34">
        <v>0</v>
      </c>
      <c r="AD131" s="34">
        <v>0</v>
      </c>
      <c r="AE131" s="34">
        <v>0</v>
      </c>
      <c r="AG131" s="22"/>
    </row>
    <row r="132" spans="1:33" ht="15.95" hidden="1" customHeight="1" outlineLevel="2" x14ac:dyDescent="0.2">
      <c r="B132" s="2" t="s">
        <v>175</v>
      </c>
      <c r="C132" s="2" t="s">
        <v>195</v>
      </c>
      <c r="D132" s="2" t="s">
        <v>390</v>
      </c>
      <c r="E132" s="27">
        <f t="shared" si="7"/>
        <v>284469.04000000004</v>
      </c>
      <c r="F132" s="34">
        <v>0</v>
      </c>
      <c r="G132" s="34">
        <v>0</v>
      </c>
      <c r="H132" s="34">
        <v>0</v>
      </c>
      <c r="I132" s="34">
        <v>0</v>
      </c>
      <c r="J132" s="34">
        <v>0</v>
      </c>
      <c r="K132" s="34">
        <v>0</v>
      </c>
      <c r="L132" s="34">
        <v>0</v>
      </c>
      <c r="M132" s="34">
        <v>0</v>
      </c>
      <c r="N132" s="34">
        <v>0</v>
      </c>
      <c r="O132" s="34">
        <v>100360.35</v>
      </c>
      <c r="P132" s="34">
        <v>0</v>
      </c>
      <c r="Q132" s="34">
        <v>112364.06</v>
      </c>
      <c r="R132" s="34">
        <v>0</v>
      </c>
      <c r="S132" s="34">
        <v>0</v>
      </c>
      <c r="T132" s="34">
        <v>0</v>
      </c>
      <c r="U132" s="34">
        <v>0</v>
      </c>
      <c r="V132" s="34">
        <v>0</v>
      </c>
      <c r="W132" s="34">
        <v>0</v>
      </c>
      <c r="X132" s="34">
        <v>71744.63</v>
      </c>
      <c r="Y132" s="34">
        <v>0</v>
      </c>
      <c r="Z132" s="34">
        <v>0</v>
      </c>
      <c r="AA132" s="34">
        <v>0</v>
      </c>
      <c r="AB132" s="34">
        <v>0</v>
      </c>
      <c r="AC132" s="34">
        <v>0</v>
      </c>
      <c r="AD132" s="34">
        <v>0</v>
      </c>
      <c r="AE132" s="34">
        <v>0</v>
      </c>
      <c r="AG132" s="22"/>
    </row>
    <row r="133" spans="1:33" ht="15.95" hidden="1" customHeight="1" outlineLevel="2" x14ac:dyDescent="0.2">
      <c r="B133" s="2" t="s">
        <v>175</v>
      </c>
      <c r="C133" s="2" t="s">
        <v>196</v>
      </c>
      <c r="D133" s="2" t="s">
        <v>391</v>
      </c>
      <c r="E133" s="27">
        <f t="shared" si="7"/>
        <v>1364451.62</v>
      </c>
      <c r="F133" s="34">
        <v>0</v>
      </c>
      <c r="G133" s="34">
        <v>0</v>
      </c>
      <c r="H133" s="34">
        <v>0</v>
      </c>
      <c r="I133" s="34">
        <v>0</v>
      </c>
      <c r="J133" s="34">
        <v>0</v>
      </c>
      <c r="K133" s="34">
        <v>0</v>
      </c>
      <c r="L133" s="34">
        <v>197999.33</v>
      </c>
      <c r="M133" s="34">
        <v>0</v>
      </c>
      <c r="N133" s="34">
        <v>0</v>
      </c>
      <c r="O133" s="34">
        <v>0</v>
      </c>
      <c r="P133" s="34">
        <v>0</v>
      </c>
      <c r="Q133" s="34">
        <v>0</v>
      </c>
      <c r="R133" s="34">
        <v>0</v>
      </c>
      <c r="S133" s="34">
        <v>0</v>
      </c>
      <c r="T133" s="34">
        <v>0</v>
      </c>
      <c r="U133" s="34">
        <v>0</v>
      </c>
      <c r="V133" s="34">
        <v>0</v>
      </c>
      <c r="W133" s="34">
        <v>1166452.29</v>
      </c>
      <c r="X133" s="34">
        <v>0</v>
      </c>
      <c r="Y133" s="34">
        <v>0</v>
      </c>
      <c r="Z133" s="34">
        <v>0</v>
      </c>
      <c r="AA133" s="34">
        <v>0</v>
      </c>
      <c r="AB133" s="34">
        <v>0</v>
      </c>
      <c r="AC133" s="34">
        <v>0</v>
      </c>
      <c r="AD133" s="34">
        <v>0</v>
      </c>
      <c r="AE133" s="34">
        <v>0</v>
      </c>
      <c r="AG133" s="22"/>
    </row>
    <row r="134" spans="1:33" ht="15.95" hidden="1" customHeight="1" outlineLevel="2" x14ac:dyDescent="0.2">
      <c r="B134" s="2" t="s">
        <v>175</v>
      </c>
      <c r="C134" s="2" t="s">
        <v>197</v>
      </c>
      <c r="D134" s="2" t="s">
        <v>392</v>
      </c>
      <c r="E134" s="27">
        <f t="shared" si="7"/>
        <v>34529.449999999997</v>
      </c>
      <c r="F134" s="34">
        <v>0</v>
      </c>
      <c r="G134" s="34">
        <v>0</v>
      </c>
      <c r="H134" s="34">
        <v>0</v>
      </c>
      <c r="I134" s="34">
        <v>0</v>
      </c>
      <c r="J134" s="34">
        <v>0</v>
      </c>
      <c r="K134" s="34">
        <v>0</v>
      </c>
      <c r="L134" s="34">
        <v>0</v>
      </c>
      <c r="M134" s="34">
        <v>0</v>
      </c>
      <c r="N134" s="34">
        <v>0</v>
      </c>
      <c r="O134" s="34">
        <v>0</v>
      </c>
      <c r="P134" s="34">
        <v>0</v>
      </c>
      <c r="Q134" s="34">
        <v>0</v>
      </c>
      <c r="R134" s="34">
        <v>0</v>
      </c>
      <c r="S134" s="34">
        <v>0</v>
      </c>
      <c r="T134" s="34">
        <v>0</v>
      </c>
      <c r="U134" s="34">
        <v>0</v>
      </c>
      <c r="V134" s="34">
        <v>0</v>
      </c>
      <c r="W134" s="34">
        <v>0</v>
      </c>
      <c r="X134" s="34">
        <v>0</v>
      </c>
      <c r="Y134" s="34">
        <v>34529.449999999997</v>
      </c>
      <c r="Z134" s="34">
        <v>0</v>
      </c>
      <c r="AA134" s="34">
        <v>0</v>
      </c>
      <c r="AB134" s="34">
        <v>0</v>
      </c>
      <c r="AC134" s="34">
        <v>0</v>
      </c>
      <c r="AD134" s="34">
        <v>0</v>
      </c>
      <c r="AE134" s="34">
        <v>0</v>
      </c>
      <c r="AG134" s="22"/>
    </row>
    <row r="135" spans="1:33" ht="15.95" hidden="1" customHeight="1" outlineLevel="2" x14ac:dyDescent="0.2">
      <c r="B135" s="2" t="s">
        <v>175</v>
      </c>
      <c r="C135" s="2" t="s">
        <v>198</v>
      </c>
      <c r="D135" s="2" t="s">
        <v>393</v>
      </c>
      <c r="E135" s="27">
        <f t="shared" si="7"/>
        <v>796592.47999999975</v>
      </c>
      <c r="F135" s="34">
        <v>0</v>
      </c>
      <c r="G135" s="34">
        <v>0</v>
      </c>
      <c r="H135" s="34">
        <v>0</v>
      </c>
      <c r="I135" s="34">
        <v>0</v>
      </c>
      <c r="J135" s="34">
        <v>0</v>
      </c>
      <c r="K135" s="34">
        <v>11.24</v>
      </c>
      <c r="L135" s="34">
        <v>0</v>
      </c>
      <c r="M135" s="34">
        <v>0</v>
      </c>
      <c r="N135" s="34">
        <v>0</v>
      </c>
      <c r="O135" s="34">
        <v>51364.08</v>
      </c>
      <c r="P135" s="34">
        <v>0</v>
      </c>
      <c r="Q135" s="34">
        <v>0</v>
      </c>
      <c r="R135" s="34">
        <v>0</v>
      </c>
      <c r="S135" s="34">
        <v>0</v>
      </c>
      <c r="T135" s="34">
        <v>0</v>
      </c>
      <c r="U135" s="34">
        <v>0</v>
      </c>
      <c r="V135" s="34">
        <v>0</v>
      </c>
      <c r="W135" s="34">
        <v>0</v>
      </c>
      <c r="X135" s="34">
        <v>745217.1599999998</v>
      </c>
      <c r="Y135" s="34">
        <v>0</v>
      </c>
      <c r="Z135" s="34">
        <v>0</v>
      </c>
      <c r="AA135" s="34">
        <v>0</v>
      </c>
      <c r="AB135" s="34">
        <v>0</v>
      </c>
      <c r="AC135" s="34">
        <v>0</v>
      </c>
      <c r="AD135" s="34">
        <v>0</v>
      </c>
      <c r="AE135" s="34">
        <v>0</v>
      </c>
      <c r="AG135" s="22"/>
    </row>
    <row r="136" spans="1:33" ht="15.95" hidden="1" customHeight="1" outlineLevel="2" x14ac:dyDescent="0.2">
      <c r="B136" s="2" t="s">
        <v>175</v>
      </c>
      <c r="C136" s="2" t="s">
        <v>199</v>
      </c>
      <c r="D136" s="2" t="s">
        <v>394</v>
      </c>
      <c r="E136" s="27">
        <f t="shared" si="7"/>
        <v>114184.45</v>
      </c>
      <c r="F136" s="34">
        <v>0</v>
      </c>
      <c r="G136" s="34">
        <v>0</v>
      </c>
      <c r="H136" s="34">
        <v>0</v>
      </c>
      <c r="I136" s="34">
        <v>0</v>
      </c>
      <c r="J136" s="34">
        <v>0</v>
      </c>
      <c r="K136" s="34">
        <v>0</v>
      </c>
      <c r="L136" s="34">
        <v>0</v>
      </c>
      <c r="M136" s="34">
        <v>0</v>
      </c>
      <c r="N136" s="34">
        <v>3827.78</v>
      </c>
      <c r="O136" s="34">
        <v>0</v>
      </c>
      <c r="P136" s="34">
        <v>0</v>
      </c>
      <c r="Q136" s="34">
        <v>0</v>
      </c>
      <c r="R136" s="34">
        <v>0</v>
      </c>
      <c r="S136" s="34">
        <v>0</v>
      </c>
      <c r="T136" s="34">
        <v>0</v>
      </c>
      <c r="U136" s="34">
        <v>0</v>
      </c>
      <c r="V136" s="34">
        <v>0</v>
      </c>
      <c r="W136" s="34">
        <v>0</v>
      </c>
      <c r="X136" s="34">
        <v>0</v>
      </c>
      <c r="Y136" s="34">
        <v>0</v>
      </c>
      <c r="Z136" s="34">
        <v>0</v>
      </c>
      <c r="AA136" s="34">
        <v>0</v>
      </c>
      <c r="AB136" s="34">
        <v>0</v>
      </c>
      <c r="AC136" s="34">
        <v>110356.67</v>
      </c>
      <c r="AD136" s="34">
        <v>0</v>
      </c>
      <c r="AE136" s="34">
        <v>0</v>
      </c>
      <c r="AG136" s="22"/>
    </row>
    <row r="137" spans="1:33" ht="15.95" hidden="1" customHeight="1" outlineLevel="2" x14ac:dyDescent="0.2">
      <c r="B137" s="2" t="s">
        <v>175</v>
      </c>
      <c r="C137" s="2" t="s">
        <v>200</v>
      </c>
      <c r="D137" s="2" t="s">
        <v>395</v>
      </c>
      <c r="E137" s="27">
        <f t="shared" si="7"/>
        <v>244719.03000000003</v>
      </c>
      <c r="F137" s="34">
        <v>0</v>
      </c>
      <c r="G137" s="34">
        <v>0</v>
      </c>
      <c r="H137" s="34">
        <v>0</v>
      </c>
      <c r="I137" s="34">
        <v>0</v>
      </c>
      <c r="J137" s="34">
        <v>0</v>
      </c>
      <c r="K137" s="34">
        <v>0</v>
      </c>
      <c r="L137" s="34">
        <v>0</v>
      </c>
      <c r="M137" s="34">
        <v>0</v>
      </c>
      <c r="N137" s="34">
        <v>0</v>
      </c>
      <c r="O137" s="34">
        <v>0</v>
      </c>
      <c r="P137" s="34">
        <v>0</v>
      </c>
      <c r="Q137" s="34">
        <v>0</v>
      </c>
      <c r="R137" s="34">
        <v>0</v>
      </c>
      <c r="S137" s="34">
        <v>0</v>
      </c>
      <c r="T137" s="34">
        <v>0</v>
      </c>
      <c r="U137" s="34">
        <v>0</v>
      </c>
      <c r="V137" s="34">
        <v>0</v>
      </c>
      <c r="W137" s="34">
        <v>0</v>
      </c>
      <c r="X137" s="34">
        <v>0</v>
      </c>
      <c r="Y137" s="34">
        <v>0</v>
      </c>
      <c r="Z137" s="34">
        <v>0</v>
      </c>
      <c r="AA137" s="34">
        <v>244719.03000000003</v>
      </c>
      <c r="AB137" s="34">
        <v>0</v>
      </c>
      <c r="AC137" s="34">
        <v>0</v>
      </c>
      <c r="AD137" s="34">
        <v>0</v>
      </c>
      <c r="AE137" s="34">
        <v>0</v>
      </c>
      <c r="AG137" s="22"/>
    </row>
    <row r="138" spans="1:33" ht="15.95" hidden="1" customHeight="1" outlineLevel="2" x14ac:dyDescent="0.2">
      <c r="B138" s="2" t="s">
        <v>175</v>
      </c>
      <c r="C138" s="2" t="s">
        <v>201</v>
      </c>
      <c r="D138" s="2" t="s">
        <v>396</v>
      </c>
      <c r="E138" s="27">
        <f t="shared" si="7"/>
        <v>0</v>
      </c>
      <c r="F138" s="34">
        <v>0</v>
      </c>
      <c r="G138" s="34">
        <v>0</v>
      </c>
      <c r="H138" s="34">
        <v>0</v>
      </c>
      <c r="I138" s="34">
        <v>0</v>
      </c>
      <c r="J138" s="34">
        <v>0</v>
      </c>
      <c r="K138" s="34">
        <v>0</v>
      </c>
      <c r="L138" s="34">
        <v>0</v>
      </c>
      <c r="M138" s="34">
        <v>0</v>
      </c>
      <c r="N138" s="34">
        <v>0</v>
      </c>
      <c r="O138" s="34">
        <v>0</v>
      </c>
      <c r="P138" s="34">
        <v>0</v>
      </c>
      <c r="Q138" s="34">
        <v>0</v>
      </c>
      <c r="R138" s="34">
        <v>0</v>
      </c>
      <c r="S138" s="34">
        <v>0</v>
      </c>
      <c r="T138" s="34">
        <v>0</v>
      </c>
      <c r="U138" s="34">
        <v>0</v>
      </c>
      <c r="V138" s="34">
        <v>0</v>
      </c>
      <c r="W138" s="34">
        <v>0</v>
      </c>
      <c r="X138" s="34">
        <v>0</v>
      </c>
      <c r="Y138" s="34">
        <v>0</v>
      </c>
      <c r="Z138" s="34">
        <v>0</v>
      </c>
      <c r="AA138" s="34">
        <v>0</v>
      </c>
      <c r="AB138" s="34">
        <v>0</v>
      </c>
      <c r="AC138" s="34">
        <v>0</v>
      </c>
      <c r="AD138" s="34">
        <v>0</v>
      </c>
      <c r="AE138" s="34">
        <v>0</v>
      </c>
      <c r="AG138" s="22"/>
    </row>
    <row r="139" spans="1:33" ht="15.95" customHeight="1" outlineLevel="1" collapsed="1" x14ac:dyDescent="0.2">
      <c r="A139" s="1">
        <v>21</v>
      </c>
      <c r="B139" s="15" t="s">
        <v>202</v>
      </c>
      <c r="D139" s="21" t="s">
        <v>203</v>
      </c>
      <c r="E139" s="27">
        <f t="shared" ref="E139:AE139" si="10">SUBTOTAL(9,E113:E138)</f>
        <v>7774139.9000000004</v>
      </c>
      <c r="F139" s="34">
        <f t="shared" si="10"/>
        <v>24609.83</v>
      </c>
      <c r="G139" s="34">
        <f t="shared" si="10"/>
        <v>192604.32</v>
      </c>
      <c r="H139" s="34">
        <f t="shared" si="10"/>
        <v>0</v>
      </c>
      <c r="I139" s="34">
        <f t="shared" si="10"/>
        <v>0</v>
      </c>
      <c r="J139" s="34">
        <f t="shared" si="10"/>
        <v>0</v>
      </c>
      <c r="K139" s="34">
        <f t="shared" si="10"/>
        <v>88300.3</v>
      </c>
      <c r="L139" s="34">
        <f t="shared" si="10"/>
        <v>2246592.8200000003</v>
      </c>
      <c r="M139" s="34">
        <f t="shared" si="10"/>
        <v>0</v>
      </c>
      <c r="N139" s="34">
        <f t="shared" si="10"/>
        <v>121164.45999999999</v>
      </c>
      <c r="O139" s="34">
        <f t="shared" si="10"/>
        <v>151724.43</v>
      </c>
      <c r="P139" s="34">
        <f t="shared" si="10"/>
        <v>0</v>
      </c>
      <c r="Q139" s="34">
        <f t="shared" si="10"/>
        <v>129209.83</v>
      </c>
      <c r="R139" s="34">
        <f t="shared" si="10"/>
        <v>332760.17999999993</v>
      </c>
      <c r="S139" s="34">
        <f t="shared" si="10"/>
        <v>0</v>
      </c>
      <c r="T139" s="34">
        <f t="shared" si="10"/>
        <v>441955.64999999991</v>
      </c>
      <c r="U139" s="34">
        <f t="shared" si="10"/>
        <v>0</v>
      </c>
      <c r="V139" s="34">
        <f t="shared" si="10"/>
        <v>0</v>
      </c>
      <c r="W139" s="34">
        <f t="shared" si="10"/>
        <v>1578714.7000000002</v>
      </c>
      <c r="X139" s="34">
        <f t="shared" si="10"/>
        <v>857873.17999999982</v>
      </c>
      <c r="Y139" s="34">
        <f t="shared" si="10"/>
        <v>752443.44</v>
      </c>
      <c r="Z139" s="34">
        <f t="shared" si="10"/>
        <v>0</v>
      </c>
      <c r="AA139" s="34">
        <f t="shared" si="10"/>
        <v>272753.24000000005</v>
      </c>
      <c r="AB139" s="34">
        <f t="shared" si="10"/>
        <v>17449.560000000001</v>
      </c>
      <c r="AC139" s="34">
        <f t="shared" si="10"/>
        <v>565983.96</v>
      </c>
      <c r="AD139" s="34">
        <f t="shared" si="10"/>
        <v>0</v>
      </c>
      <c r="AE139" s="34">
        <f t="shared" si="10"/>
        <v>0</v>
      </c>
      <c r="AG139" s="22"/>
    </row>
    <row r="140" spans="1:33" ht="15.95" hidden="1" customHeight="1" outlineLevel="2" x14ac:dyDescent="0.2">
      <c r="B140" s="2" t="s">
        <v>204</v>
      </c>
      <c r="C140" s="2" t="s">
        <v>176</v>
      </c>
      <c r="D140" s="2" t="s">
        <v>371</v>
      </c>
      <c r="E140" s="27">
        <f t="shared" si="7"/>
        <v>900824.29</v>
      </c>
      <c r="F140" s="34">
        <v>16601.54</v>
      </c>
      <c r="G140" s="34">
        <v>0</v>
      </c>
      <c r="H140" s="34">
        <v>0</v>
      </c>
      <c r="I140" s="34">
        <v>0</v>
      </c>
      <c r="J140" s="34">
        <v>0</v>
      </c>
      <c r="K140" s="34">
        <v>0</v>
      </c>
      <c r="L140" s="34">
        <v>0</v>
      </c>
      <c r="M140" s="34">
        <v>0</v>
      </c>
      <c r="N140" s="34">
        <v>0</v>
      </c>
      <c r="O140" s="34">
        <v>0</v>
      </c>
      <c r="P140" s="34">
        <v>0</v>
      </c>
      <c r="Q140" s="34">
        <v>0</v>
      </c>
      <c r="R140" s="34">
        <v>0</v>
      </c>
      <c r="S140" s="34">
        <v>0</v>
      </c>
      <c r="T140" s="34">
        <v>0</v>
      </c>
      <c r="U140" s="34">
        <v>0</v>
      </c>
      <c r="V140" s="34">
        <v>0</v>
      </c>
      <c r="W140" s="34">
        <v>0</v>
      </c>
      <c r="X140" s="34">
        <v>0</v>
      </c>
      <c r="Y140" s="34">
        <v>0</v>
      </c>
      <c r="Z140" s="34">
        <v>0</v>
      </c>
      <c r="AA140" s="34">
        <v>0</v>
      </c>
      <c r="AB140" s="34">
        <v>0</v>
      </c>
      <c r="AC140" s="34">
        <v>884222.75</v>
      </c>
      <c r="AD140" s="34">
        <v>0</v>
      </c>
      <c r="AE140" s="34">
        <v>0</v>
      </c>
      <c r="AG140" s="22"/>
    </row>
    <row r="141" spans="1:33" ht="15.95" hidden="1" customHeight="1" outlineLevel="2" x14ac:dyDescent="0.2">
      <c r="B141" s="2" t="s">
        <v>204</v>
      </c>
      <c r="C141" s="2" t="s">
        <v>177</v>
      </c>
      <c r="D141" s="2" t="s">
        <v>372</v>
      </c>
      <c r="E141" s="27">
        <f t="shared" si="7"/>
        <v>0</v>
      </c>
      <c r="F141" s="34">
        <v>0</v>
      </c>
      <c r="G141" s="34">
        <v>0</v>
      </c>
      <c r="H141" s="34">
        <v>0</v>
      </c>
      <c r="I141" s="34">
        <v>0</v>
      </c>
      <c r="J141" s="34">
        <v>0</v>
      </c>
      <c r="K141" s="34">
        <v>0</v>
      </c>
      <c r="L141" s="34">
        <v>0</v>
      </c>
      <c r="M141" s="34">
        <v>0</v>
      </c>
      <c r="N141" s="34">
        <v>0</v>
      </c>
      <c r="O141" s="34">
        <v>0</v>
      </c>
      <c r="P141" s="34">
        <v>0</v>
      </c>
      <c r="Q141" s="34">
        <v>0</v>
      </c>
      <c r="R141" s="34">
        <v>0</v>
      </c>
      <c r="S141" s="34">
        <v>0</v>
      </c>
      <c r="T141" s="34">
        <v>0</v>
      </c>
      <c r="U141" s="34">
        <v>0</v>
      </c>
      <c r="V141" s="34">
        <v>0</v>
      </c>
      <c r="W141" s="34">
        <v>0</v>
      </c>
      <c r="X141" s="34">
        <v>0</v>
      </c>
      <c r="Y141" s="34">
        <v>0</v>
      </c>
      <c r="Z141" s="34">
        <v>0</v>
      </c>
      <c r="AA141" s="34">
        <v>0</v>
      </c>
      <c r="AB141" s="34">
        <v>0</v>
      </c>
      <c r="AC141" s="34">
        <v>0</v>
      </c>
      <c r="AD141" s="34">
        <v>0</v>
      </c>
      <c r="AE141" s="34">
        <v>0</v>
      </c>
      <c r="AG141" s="22"/>
    </row>
    <row r="142" spans="1:33" ht="15.95" hidden="1" customHeight="1" outlineLevel="2" x14ac:dyDescent="0.2">
      <c r="B142" s="2" t="s">
        <v>204</v>
      </c>
      <c r="C142" s="2" t="s">
        <v>178</v>
      </c>
      <c r="D142" s="2" t="s">
        <v>373</v>
      </c>
      <c r="E142" s="27">
        <f t="shared" si="7"/>
        <v>618500.19999999995</v>
      </c>
      <c r="F142" s="34">
        <v>0</v>
      </c>
      <c r="G142" s="34">
        <v>0</v>
      </c>
      <c r="H142" s="34">
        <v>0</v>
      </c>
      <c r="I142" s="34">
        <v>0</v>
      </c>
      <c r="J142" s="34">
        <v>0</v>
      </c>
      <c r="K142" s="34">
        <v>0</v>
      </c>
      <c r="L142" s="34">
        <v>0</v>
      </c>
      <c r="M142" s="34">
        <v>0</v>
      </c>
      <c r="N142" s="34">
        <v>0</v>
      </c>
      <c r="O142" s="34">
        <v>0</v>
      </c>
      <c r="P142" s="34">
        <v>0</v>
      </c>
      <c r="Q142" s="34">
        <v>0</v>
      </c>
      <c r="R142" s="34">
        <v>0</v>
      </c>
      <c r="S142" s="34">
        <v>0</v>
      </c>
      <c r="T142" s="34">
        <v>0</v>
      </c>
      <c r="U142" s="34">
        <v>618500.19999999995</v>
      </c>
      <c r="V142" s="34">
        <v>0</v>
      </c>
      <c r="W142" s="34">
        <v>0</v>
      </c>
      <c r="X142" s="34">
        <v>0</v>
      </c>
      <c r="Y142" s="34">
        <v>0</v>
      </c>
      <c r="Z142" s="34">
        <v>0</v>
      </c>
      <c r="AA142" s="34">
        <v>0</v>
      </c>
      <c r="AB142" s="34">
        <v>0</v>
      </c>
      <c r="AC142" s="34">
        <v>0</v>
      </c>
      <c r="AD142" s="34">
        <v>0</v>
      </c>
      <c r="AE142" s="34">
        <v>0</v>
      </c>
      <c r="AG142" s="22"/>
    </row>
    <row r="143" spans="1:33" ht="15.95" hidden="1" customHeight="1" outlineLevel="2" x14ac:dyDescent="0.2">
      <c r="B143" s="2" t="s">
        <v>204</v>
      </c>
      <c r="C143" s="2" t="s">
        <v>179</v>
      </c>
      <c r="D143" s="2" t="s">
        <v>374</v>
      </c>
      <c r="E143" s="27">
        <f t="shared" si="7"/>
        <v>4350926.29</v>
      </c>
      <c r="F143" s="34">
        <v>0</v>
      </c>
      <c r="G143" s="34">
        <v>0</v>
      </c>
      <c r="H143" s="34">
        <v>0</v>
      </c>
      <c r="I143" s="34">
        <v>0</v>
      </c>
      <c r="J143" s="34">
        <v>0</v>
      </c>
      <c r="K143" s="34">
        <v>0</v>
      </c>
      <c r="L143" s="34">
        <v>128775.44</v>
      </c>
      <c r="M143" s="34">
        <v>0</v>
      </c>
      <c r="N143" s="34">
        <v>0</v>
      </c>
      <c r="O143" s="34">
        <v>0</v>
      </c>
      <c r="P143" s="34">
        <v>0</v>
      </c>
      <c r="Q143" s="34">
        <v>0</v>
      </c>
      <c r="R143" s="34">
        <v>0</v>
      </c>
      <c r="S143" s="34">
        <v>0</v>
      </c>
      <c r="T143" s="34">
        <v>1900768.06</v>
      </c>
      <c r="U143" s="34">
        <v>2244002.13</v>
      </c>
      <c r="V143" s="34">
        <v>0</v>
      </c>
      <c r="W143" s="34">
        <v>0</v>
      </c>
      <c r="X143" s="34">
        <v>0</v>
      </c>
      <c r="Y143" s="34">
        <v>77380.66</v>
      </c>
      <c r="Z143" s="34">
        <v>0</v>
      </c>
      <c r="AA143" s="34">
        <v>0</v>
      </c>
      <c r="AB143" s="34">
        <v>0</v>
      </c>
      <c r="AC143" s="34">
        <v>0</v>
      </c>
      <c r="AD143" s="34">
        <v>0</v>
      </c>
      <c r="AE143" s="34">
        <v>0</v>
      </c>
      <c r="AG143" s="22"/>
    </row>
    <row r="144" spans="1:33" ht="15.95" hidden="1" customHeight="1" outlineLevel="2" x14ac:dyDescent="0.2">
      <c r="B144" s="2" t="s">
        <v>204</v>
      </c>
      <c r="C144" s="2" t="s">
        <v>180</v>
      </c>
      <c r="D144" s="2" t="s">
        <v>375</v>
      </c>
      <c r="E144" s="27">
        <f t="shared" si="7"/>
        <v>2087332.11</v>
      </c>
      <c r="F144" s="34">
        <v>0</v>
      </c>
      <c r="G144" s="34">
        <v>0</v>
      </c>
      <c r="H144" s="34">
        <v>0</v>
      </c>
      <c r="I144" s="34">
        <v>0</v>
      </c>
      <c r="J144" s="34">
        <v>0</v>
      </c>
      <c r="K144" s="34">
        <v>0</v>
      </c>
      <c r="L144" s="34">
        <v>468116.73</v>
      </c>
      <c r="M144" s="34">
        <v>0</v>
      </c>
      <c r="N144" s="34">
        <v>0</v>
      </c>
      <c r="O144" s="34">
        <v>0</v>
      </c>
      <c r="P144" s="34">
        <v>0</v>
      </c>
      <c r="Q144" s="34">
        <v>0</v>
      </c>
      <c r="R144" s="34">
        <v>0</v>
      </c>
      <c r="S144" s="34">
        <v>0</v>
      </c>
      <c r="T144" s="34">
        <v>0</v>
      </c>
      <c r="U144" s="34">
        <v>1573987.86</v>
      </c>
      <c r="V144" s="34">
        <v>0</v>
      </c>
      <c r="W144" s="34">
        <v>0</v>
      </c>
      <c r="X144" s="34">
        <v>0</v>
      </c>
      <c r="Y144" s="34">
        <v>45227.519999999997</v>
      </c>
      <c r="Z144" s="34">
        <v>0</v>
      </c>
      <c r="AA144" s="34">
        <v>0</v>
      </c>
      <c r="AB144" s="34">
        <v>0</v>
      </c>
      <c r="AC144" s="34">
        <v>0</v>
      </c>
      <c r="AD144" s="34">
        <v>0</v>
      </c>
      <c r="AE144" s="34">
        <v>0</v>
      </c>
      <c r="AG144" s="22"/>
    </row>
    <row r="145" spans="2:33" ht="15.95" hidden="1" customHeight="1" outlineLevel="2" x14ac:dyDescent="0.2">
      <c r="B145" s="2" t="s">
        <v>204</v>
      </c>
      <c r="C145" s="2" t="s">
        <v>181</v>
      </c>
      <c r="D145" s="2" t="s">
        <v>376</v>
      </c>
      <c r="E145" s="27">
        <f t="shared" si="7"/>
        <v>8030.98</v>
      </c>
      <c r="F145" s="34">
        <v>0</v>
      </c>
      <c r="G145" s="34">
        <v>0</v>
      </c>
      <c r="H145" s="34">
        <v>0</v>
      </c>
      <c r="I145" s="34">
        <v>0</v>
      </c>
      <c r="J145" s="34">
        <v>0</v>
      </c>
      <c r="K145" s="34">
        <v>0</v>
      </c>
      <c r="L145" s="34">
        <v>0</v>
      </c>
      <c r="M145" s="34">
        <v>0</v>
      </c>
      <c r="N145" s="34">
        <v>0</v>
      </c>
      <c r="O145" s="34">
        <v>0</v>
      </c>
      <c r="P145" s="34">
        <v>0</v>
      </c>
      <c r="Q145" s="34">
        <v>0</v>
      </c>
      <c r="R145" s="34">
        <v>0</v>
      </c>
      <c r="S145" s="34">
        <v>0</v>
      </c>
      <c r="T145" s="34">
        <v>8030.98</v>
      </c>
      <c r="U145" s="34">
        <v>0</v>
      </c>
      <c r="V145" s="34">
        <v>0</v>
      </c>
      <c r="W145" s="34">
        <v>0</v>
      </c>
      <c r="X145" s="34">
        <v>0</v>
      </c>
      <c r="Y145" s="34">
        <v>0</v>
      </c>
      <c r="Z145" s="34">
        <v>0</v>
      </c>
      <c r="AA145" s="34">
        <v>0</v>
      </c>
      <c r="AB145" s="34">
        <v>0</v>
      </c>
      <c r="AC145" s="34">
        <v>0</v>
      </c>
      <c r="AD145" s="34">
        <v>0</v>
      </c>
      <c r="AE145" s="34">
        <v>0</v>
      </c>
      <c r="AG145" s="22"/>
    </row>
    <row r="146" spans="2:33" ht="15.95" hidden="1" customHeight="1" outlineLevel="2" x14ac:dyDescent="0.2">
      <c r="B146" s="2" t="s">
        <v>204</v>
      </c>
      <c r="C146" s="2" t="s">
        <v>182</v>
      </c>
      <c r="D146" s="2" t="s">
        <v>377</v>
      </c>
      <c r="E146" s="27">
        <f t="shared" si="7"/>
        <v>911546</v>
      </c>
      <c r="F146" s="34">
        <v>0</v>
      </c>
      <c r="G146" s="34">
        <v>0</v>
      </c>
      <c r="H146" s="34">
        <v>0</v>
      </c>
      <c r="I146" s="34">
        <v>0</v>
      </c>
      <c r="J146" s="34">
        <v>0</v>
      </c>
      <c r="K146" s="34">
        <v>0</v>
      </c>
      <c r="L146" s="34">
        <v>0</v>
      </c>
      <c r="M146" s="34">
        <v>0</v>
      </c>
      <c r="N146" s="34">
        <v>0</v>
      </c>
      <c r="O146" s="34">
        <v>0</v>
      </c>
      <c r="P146" s="34">
        <v>0</v>
      </c>
      <c r="Q146" s="34">
        <v>0</v>
      </c>
      <c r="R146" s="34">
        <v>591216.09000000008</v>
      </c>
      <c r="S146" s="34">
        <v>0</v>
      </c>
      <c r="T146" s="34">
        <v>289847.42</v>
      </c>
      <c r="U146" s="34">
        <v>0</v>
      </c>
      <c r="V146" s="34">
        <v>0</v>
      </c>
      <c r="W146" s="34">
        <v>0</v>
      </c>
      <c r="X146" s="34">
        <v>0</v>
      </c>
      <c r="Y146" s="34">
        <v>0</v>
      </c>
      <c r="Z146" s="34">
        <v>0</v>
      </c>
      <c r="AA146" s="34">
        <v>30482.49</v>
      </c>
      <c r="AB146" s="34">
        <v>0</v>
      </c>
      <c r="AC146" s="34">
        <v>0</v>
      </c>
      <c r="AD146" s="34">
        <v>0</v>
      </c>
      <c r="AE146" s="34">
        <v>0</v>
      </c>
      <c r="AG146" s="22"/>
    </row>
    <row r="147" spans="2:33" ht="15.95" hidden="1" customHeight="1" outlineLevel="2" x14ac:dyDescent="0.2">
      <c r="B147" s="2" t="s">
        <v>204</v>
      </c>
      <c r="C147" s="2" t="s">
        <v>183</v>
      </c>
      <c r="D147" s="2" t="s">
        <v>378</v>
      </c>
      <c r="E147" s="27">
        <f t="shared" si="7"/>
        <v>120404.7</v>
      </c>
      <c r="F147" s="34">
        <v>0</v>
      </c>
      <c r="G147" s="34">
        <v>0</v>
      </c>
      <c r="H147" s="34">
        <v>0</v>
      </c>
      <c r="I147" s="34">
        <v>0</v>
      </c>
      <c r="J147" s="34">
        <v>0</v>
      </c>
      <c r="K147" s="34">
        <v>0</v>
      </c>
      <c r="L147" s="34">
        <v>0</v>
      </c>
      <c r="M147" s="34">
        <v>0</v>
      </c>
      <c r="N147" s="34">
        <v>0</v>
      </c>
      <c r="O147" s="34">
        <v>0</v>
      </c>
      <c r="P147" s="34">
        <v>0</v>
      </c>
      <c r="Q147" s="34">
        <v>0</v>
      </c>
      <c r="R147" s="34">
        <v>0</v>
      </c>
      <c r="S147" s="34">
        <v>0</v>
      </c>
      <c r="T147" s="34">
        <v>0</v>
      </c>
      <c r="U147" s="34">
        <v>0</v>
      </c>
      <c r="V147" s="34">
        <v>0</v>
      </c>
      <c r="W147" s="34">
        <v>0</v>
      </c>
      <c r="X147" s="34">
        <v>0</v>
      </c>
      <c r="Y147" s="34">
        <v>0</v>
      </c>
      <c r="Z147" s="34">
        <v>0</v>
      </c>
      <c r="AA147" s="34">
        <v>0</v>
      </c>
      <c r="AB147" s="34">
        <v>0</v>
      </c>
      <c r="AC147" s="34">
        <v>120404.7</v>
      </c>
      <c r="AD147" s="34">
        <v>0</v>
      </c>
      <c r="AE147" s="34">
        <v>0</v>
      </c>
      <c r="AG147" s="22"/>
    </row>
    <row r="148" spans="2:33" ht="15.95" hidden="1" customHeight="1" outlineLevel="2" x14ac:dyDescent="0.2">
      <c r="B148" s="2" t="s">
        <v>204</v>
      </c>
      <c r="C148" s="2" t="s">
        <v>184</v>
      </c>
      <c r="D148" s="2" t="s">
        <v>379</v>
      </c>
      <c r="E148" s="27">
        <f t="shared" si="7"/>
        <v>1337174.93</v>
      </c>
      <c r="F148" s="34">
        <v>0</v>
      </c>
      <c r="G148" s="34">
        <v>0</v>
      </c>
      <c r="H148" s="34">
        <v>0</v>
      </c>
      <c r="I148" s="34">
        <v>0</v>
      </c>
      <c r="J148" s="34">
        <v>0</v>
      </c>
      <c r="K148" s="34">
        <v>0</v>
      </c>
      <c r="L148" s="34">
        <v>0</v>
      </c>
      <c r="M148" s="34">
        <v>0</v>
      </c>
      <c r="N148" s="34">
        <v>0</v>
      </c>
      <c r="O148" s="34">
        <v>0</v>
      </c>
      <c r="P148" s="34">
        <v>0</v>
      </c>
      <c r="Q148" s="34">
        <v>0</v>
      </c>
      <c r="R148" s="34">
        <v>0</v>
      </c>
      <c r="S148" s="34">
        <v>0</v>
      </c>
      <c r="T148" s="34">
        <v>0</v>
      </c>
      <c r="U148" s="34">
        <v>0</v>
      </c>
      <c r="V148" s="34">
        <v>0</v>
      </c>
      <c r="W148" s="34">
        <v>0</v>
      </c>
      <c r="X148" s="34">
        <v>0</v>
      </c>
      <c r="Y148" s="34">
        <v>0</v>
      </c>
      <c r="Z148" s="34">
        <v>0</v>
      </c>
      <c r="AA148" s="34">
        <v>0</v>
      </c>
      <c r="AB148" s="34">
        <v>401411.97</v>
      </c>
      <c r="AC148" s="34">
        <v>935762.96</v>
      </c>
      <c r="AD148" s="34">
        <v>0</v>
      </c>
      <c r="AE148" s="34">
        <v>0</v>
      </c>
      <c r="AG148" s="22"/>
    </row>
    <row r="149" spans="2:33" ht="15.95" hidden="1" customHeight="1" outlineLevel="2" x14ac:dyDescent="0.2">
      <c r="B149" s="2" t="s">
        <v>204</v>
      </c>
      <c r="C149" s="2" t="s">
        <v>185</v>
      </c>
      <c r="D149" s="2" t="s">
        <v>380</v>
      </c>
      <c r="E149" s="27">
        <f t="shared" si="7"/>
        <v>2928213.4600000004</v>
      </c>
      <c r="F149" s="34">
        <v>0</v>
      </c>
      <c r="G149" s="34">
        <v>0</v>
      </c>
      <c r="H149" s="34">
        <v>0</v>
      </c>
      <c r="I149" s="34">
        <v>0</v>
      </c>
      <c r="J149" s="34">
        <v>0</v>
      </c>
      <c r="K149" s="34">
        <v>0</v>
      </c>
      <c r="L149" s="34">
        <v>539736.78</v>
      </c>
      <c r="M149" s="34">
        <v>0</v>
      </c>
      <c r="N149" s="34">
        <v>0</v>
      </c>
      <c r="O149" s="34">
        <v>0</v>
      </c>
      <c r="P149" s="34">
        <v>0</v>
      </c>
      <c r="Q149" s="34">
        <v>0</v>
      </c>
      <c r="R149" s="34">
        <v>477431.35000000003</v>
      </c>
      <c r="S149" s="34">
        <v>0</v>
      </c>
      <c r="T149" s="34">
        <v>259675.86</v>
      </c>
      <c r="U149" s="34">
        <v>1528145.82</v>
      </c>
      <c r="V149" s="34">
        <v>0</v>
      </c>
      <c r="W149" s="34">
        <v>0</v>
      </c>
      <c r="X149" s="34">
        <v>0</v>
      </c>
      <c r="Y149" s="34">
        <v>105637.86</v>
      </c>
      <c r="Z149" s="34">
        <v>0</v>
      </c>
      <c r="AA149" s="34">
        <v>17585.79</v>
      </c>
      <c r="AB149" s="34">
        <v>0</v>
      </c>
      <c r="AC149" s="34">
        <v>0</v>
      </c>
      <c r="AD149" s="34">
        <v>0</v>
      </c>
      <c r="AE149" s="34">
        <v>0</v>
      </c>
      <c r="AG149" s="22"/>
    </row>
    <row r="150" spans="2:33" ht="15.95" hidden="1" customHeight="1" outlineLevel="2" x14ac:dyDescent="0.2">
      <c r="B150" s="2" t="s">
        <v>204</v>
      </c>
      <c r="C150" s="2" t="s">
        <v>186</v>
      </c>
      <c r="D150" s="2" t="s">
        <v>381</v>
      </c>
      <c r="E150" s="27">
        <f t="shared" si="7"/>
        <v>2087453.72</v>
      </c>
      <c r="F150" s="34">
        <v>15624.25</v>
      </c>
      <c r="G150" s="34">
        <v>0</v>
      </c>
      <c r="H150" s="34">
        <v>0</v>
      </c>
      <c r="I150" s="34">
        <v>0</v>
      </c>
      <c r="J150" s="34">
        <v>0</v>
      </c>
      <c r="K150" s="34">
        <v>0</v>
      </c>
      <c r="L150" s="34">
        <v>0</v>
      </c>
      <c r="M150" s="34">
        <v>0</v>
      </c>
      <c r="N150" s="34">
        <v>0</v>
      </c>
      <c r="O150" s="34">
        <v>0</v>
      </c>
      <c r="P150" s="34">
        <v>0</v>
      </c>
      <c r="Q150" s="34">
        <v>0</v>
      </c>
      <c r="R150" s="34">
        <v>0</v>
      </c>
      <c r="S150" s="34">
        <v>0</v>
      </c>
      <c r="T150" s="34">
        <v>0</v>
      </c>
      <c r="U150" s="34">
        <v>0</v>
      </c>
      <c r="V150" s="34">
        <v>0</v>
      </c>
      <c r="W150" s="34">
        <v>0</v>
      </c>
      <c r="X150" s="34">
        <v>0</v>
      </c>
      <c r="Y150" s="34">
        <v>0</v>
      </c>
      <c r="Z150" s="34">
        <v>0</v>
      </c>
      <c r="AA150" s="34">
        <v>0</v>
      </c>
      <c r="AB150" s="34">
        <v>337100.20999999996</v>
      </c>
      <c r="AC150" s="34">
        <v>1734729.26</v>
      </c>
      <c r="AD150" s="34">
        <v>0</v>
      </c>
      <c r="AE150" s="34">
        <v>0</v>
      </c>
      <c r="AG150" s="22"/>
    </row>
    <row r="151" spans="2:33" ht="15.95" hidden="1" customHeight="1" outlineLevel="2" x14ac:dyDescent="0.2">
      <c r="B151" s="2" t="s">
        <v>204</v>
      </c>
      <c r="C151" s="2" t="s">
        <v>187</v>
      </c>
      <c r="D151" s="2" t="s">
        <v>382</v>
      </c>
      <c r="E151" s="27">
        <f t="shared" si="7"/>
        <v>778932.13</v>
      </c>
      <c r="F151" s="34">
        <v>0</v>
      </c>
      <c r="G151" s="34">
        <v>252209.35</v>
      </c>
      <c r="H151" s="34">
        <v>0</v>
      </c>
      <c r="I151" s="34">
        <v>0</v>
      </c>
      <c r="J151" s="34">
        <v>0</v>
      </c>
      <c r="K151" s="34">
        <v>0</v>
      </c>
      <c r="L151" s="34">
        <v>0</v>
      </c>
      <c r="M151" s="34">
        <v>0</v>
      </c>
      <c r="N151" s="34">
        <v>0</v>
      </c>
      <c r="O151" s="34">
        <v>0</v>
      </c>
      <c r="P151" s="34">
        <v>0</v>
      </c>
      <c r="Q151" s="34">
        <v>0</v>
      </c>
      <c r="R151" s="34">
        <v>0</v>
      </c>
      <c r="S151" s="34">
        <v>0</v>
      </c>
      <c r="T151" s="34">
        <v>0</v>
      </c>
      <c r="U151" s="34">
        <v>0</v>
      </c>
      <c r="V151" s="34">
        <v>0</v>
      </c>
      <c r="W151" s="34">
        <v>0</v>
      </c>
      <c r="X151" s="34">
        <v>0</v>
      </c>
      <c r="Y151" s="34">
        <v>0</v>
      </c>
      <c r="Z151" s="34">
        <v>0</v>
      </c>
      <c r="AA151" s="34">
        <v>0</v>
      </c>
      <c r="AB151" s="34">
        <v>0</v>
      </c>
      <c r="AC151" s="34">
        <v>526722.78</v>
      </c>
      <c r="AD151" s="34">
        <v>0</v>
      </c>
      <c r="AE151" s="34">
        <v>0</v>
      </c>
      <c r="AG151" s="22"/>
    </row>
    <row r="152" spans="2:33" ht="15.95" hidden="1" customHeight="1" outlineLevel="2" x14ac:dyDescent="0.2">
      <c r="B152" s="2" t="s">
        <v>204</v>
      </c>
      <c r="C152" s="2" t="s">
        <v>188</v>
      </c>
      <c r="D152" s="2" t="s">
        <v>383</v>
      </c>
      <c r="E152" s="27">
        <f t="shared" si="7"/>
        <v>0</v>
      </c>
      <c r="F152" s="34">
        <v>0</v>
      </c>
      <c r="G152" s="34">
        <v>0</v>
      </c>
      <c r="H152" s="34">
        <v>0</v>
      </c>
      <c r="I152" s="34">
        <v>0</v>
      </c>
      <c r="J152" s="34">
        <v>0</v>
      </c>
      <c r="K152" s="34">
        <v>0</v>
      </c>
      <c r="L152" s="34">
        <v>0</v>
      </c>
      <c r="M152" s="34">
        <v>0</v>
      </c>
      <c r="N152" s="34">
        <v>0</v>
      </c>
      <c r="O152" s="34">
        <v>0</v>
      </c>
      <c r="P152" s="34">
        <v>0</v>
      </c>
      <c r="Q152" s="34">
        <v>0</v>
      </c>
      <c r="R152" s="34">
        <v>0</v>
      </c>
      <c r="S152" s="34">
        <v>0</v>
      </c>
      <c r="T152" s="34">
        <v>0</v>
      </c>
      <c r="U152" s="34">
        <v>0</v>
      </c>
      <c r="V152" s="34">
        <v>0</v>
      </c>
      <c r="W152" s="34">
        <v>0</v>
      </c>
      <c r="X152" s="34">
        <v>0</v>
      </c>
      <c r="Y152" s="34">
        <v>0</v>
      </c>
      <c r="Z152" s="34">
        <v>0</v>
      </c>
      <c r="AA152" s="34">
        <v>0</v>
      </c>
      <c r="AB152" s="34">
        <v>0</v>
      </c>
      <c r="AC152" s="34">
        <v>0</v>
      </c>
      <c r="AD152" s="34">
        <v>0</v>
      </c>
      <c r="AE152" s="34">
        <v>0</v>
      </c>
      <c r="AG152" s="22"/>
    </row>
    <row r="153" spans="2:33" ht="15.95" hidden="1" customHeight="1" outlineLevel="2" x14ac:dyDescent="0.2">
      <c r="B153" s="2" t="s">
        <v>204</v>
      </c>
      <c r="C153" s="2" t="s">
        <v>189</v>
      </c>
      <c r="D153" s="2" t="s">
        <v>384</v>
      </c>
      <c r="E153" s="27">
        <f t="shared" si="7"/>
        <v>894014.64</v>
      </c>
      <c r="F153" s="34">
        <v>0</v>
      </c>
      <c r="G153" s="34">
        <v>0</v>
      </c>
      <c r="H153" s="34">
        <v>0</v>
      </c>
      <c r="I153" s="34">
        <v>894014.64</v>
      </c>
      <c r="J153" s="34">
        <v>0</v>
      </c>
      <c r="K153" s="34">
        <v>0</v>
      </c>
      <c r="L153" s="34">
        <v>0</v>
      </c>
      <c r="M153" s="34">
        <v>0</v>
      </c>
      <c r="N153" s="34">
        <v>0</v>
      </c>
      <c r="O153" s="34">
        <v>0</v>
      </c>
      <c r="P153" s="34">
        <v>0</v>
      </c>
      <c r="Q153" s="34">
        <v>0</v>
      </c>
      <c r="R153" s="34">
        <v>0</v>
      </c>
      <c r="S153" s="34">
        <v>0</v>
      </c>
      <c r="T153" s="34">
        <v>0</v>
      </c>
      <c r="U153" s="34">
        <v>0</v>
      </c>
      <c r="V153" s="34">
        <v>0</v>
      </c>
      <c r="W153" s="34">
        <v>0</v>
      </c>
      <c r="X153" s="34">
        <v>0</v>
      </c>
      <c r="Y153" s="34">
        <v>0</v>
      </c>
      <c r="Z153" s="34">
        <v>0</v>
      </c>
      <c r="AA153" s="34">
        <v>0</v>
      </c>
      <c r="AB153" s="34">
        <v>0</v>
      </c>
      <c r="AC153" s="34">
        <v>0</v>
      </c>
      <c r="AD153" s="34">
        <v>0</v>
      </c>
      <c r="AE153" s="34">
        <v>0</v>
      </c>
      <c r="AG153" s="22"/>
    </row>
    <row r="154" spans="2:33" ht="15.95" hidden="1" customHeight="1" outlineLevel="2" x14ac:dyDescent="0.2">
      <c r="B154" s="2" t="s">
        <v>204</v>
      </c>
      <c r="C154" s="2" t="s">
        <v>190</v>
      </c>
      <c r="D154" s="2" t="s">
        <v>385</v>
      </c>
      <c r="E154" s="27">
        <f t="shared" si="7"/>
        <v>1247738.5900000001</v>
      </c>
      <c r="F154" s="34">
        <v>0</v>
      </c>
      <c r="G154" s="34">
        <v>0</v>
      </c>
      <c r="H154" s="34">
        <v>0</v>
      </c>
      <c r="I154" s="34">
        <v>0</v>
      </c>
      <c r="J154" s="34">
        <v>1196292.3800000001</v>
      </c>
      <c r="K154" s="34">
        <v>0</v>
      </c>
      <c r="L154" s="34">
        <v>0</v>
      </c>
      <c r="M154" s="34">
        <v>0</v>
      </c>
      <c r="N154" s="34">
        <v>0</v>
      </c>
      <c r="O154" s="34">
        <v>0</v>
      </c>
      <c r="P154" s="34">
        <v>0</v>
      </c>
      <c r="Q154" s="34">
        <v>0</v>
      </c>
      <c r="R154" s="34">
        <v>0</v>
      </c>
      <c r="S154" s="34">
        <v>0</v>
      </c>
      <c r="T154" s="34">
        <v>51446.21</v>
      </c>
      <c r="U154" s="34">
        <v>0</v>
      </c>
      <c r="V154" s="34">
        <v>0</v>
      </c>
      <c r="W154" s="34">
        <v>0</v>
      </c>
      <c r="X154" s="34">
        <v>0</v>
      </c>
      <c r="Y154" s="34">
        <v>0</v>
      </c>
      <c r="Z154" s="34">
        <v>0</v>
      </c>
      <c r="AA154" s="34">
        <v>0</v>
      </c>
      <c r="AB154" s="34">
        <v>0</v>
      </c>
      <c r="AC154" s="34">
        <v>0</v>
      </c>
      <c r="AD154" s="34">
        <v>0</v>
      </c>
      <c r="AE154" s="34">
        <v>0</v>
      </c>
      <c r="AG154" s="22"/>
    </row>
    <row r="155" spans="2:33" ht="15.95" hidden="1" customHeight="1" outlineLevel="2" x14ac:dyDescent="0.2">
      <c r="B155" s="2" t="s">
        <v>204</v>
      </c>
      <c r="C155" s="2" t="s">
        <v>191</v>
      </c>
      <c r="D155" s="2" t="s">
        <v>386</v>
      </c>
      <c r="E155" s="27">
        <f t="shared" si="7"/>
        <v>2369367.0899999994</v>
      </c>
      <c r="F155" s="34">
        <v>0</v>
      </c>
      <c r="G155" s="34">
        <v>0</v>
      </c>
      <c r="H155" s="34">
        <v>0</v>
      </c>
      <c r="I155" s="34">
        <v>0</v>
      </c>
      <c r="J155" s="34">
        <v>0</v>
      </c>
      <c r="K155" s="34">
        <v>806082.08</v>
      </c>
      <c r="L155" s="34">
        <v>488664.49</v>
      </c>
      <c r="M155" s="34">
        <v>0</v>
      </c>
      <c r="N155" s="34">
        <v>0</v>
      </c>
      <c r="O155" s="34">
        <v>0</v>
      </c>
      <c r="P155" s="34">
        <v>328374.92</v>
      </c>
      <c r="Q155" s="34">
        <v>22059.01</v>
      </c>
      <c r="R155" s="34">
        <v>0</v>
      </c>
      <c r="S155" s="34">
        <v>0</v>
      </c>
      <c r="T155" s="34">
        <v>0</v>
      </c>
      <c r="U155" s="34">
        <v>0</v>
      </c>
      <c r="V155" s="34">
        <v>0</v>
      </c>
      <c r="W155" s="34">
        <v>668227.81000000006</v>
      </c>
      <c r="X155" s="34">
        <v>55958.78</v>
      </c>
      <c r="Y155" s="34">
        <v>0</v>
      </c>
      <c r="Z155" s="34">
        <v>0</v>
      </c>
      <c r="AA155" s="34">
        <v>0</v>
      </c>
      <c r="AB155" s="34">
        <v>0</v>
      </c>
      <c r="AC155" s="34">
        <v>0</v>
      </c>
      <c r="AD155" s="34">
        <v>0</v>
      </c>
      <c r="AE155" s="34">
        <v>0</v>
      </c>
      <c r="AG155" s="22"/>
    </row>
    <row r="156" spans="2:33" ht="15.95" hidden="1" customHeight="1" outlineLevel="2" x14ac:dyDescent="0.2">
      <c r="B156" s="2" t="s">
        <v>204</v>
      </c>
      <c r="C156" s="2" t="s">
        <v>192</v>
      </c>
      <c r="D156" s="2" t="s">
        <v>387</v>
      </c>
      <c r="E156" s="27">
        <f t="shared" si="7"/>
        <v>3711144.52</v>
      </c>
      <c r="F156" s="34">
        <v>0</v>
      </c>
      <c r="G156" s="34">
        <v>0</v>
      </c>
      <c r="H156" s="34">
        <v>0</v>
      </c>
      <c r="I156" s="34">
        <v>0</v>
      </c>
      <c r="J156" s="34">
        <v>0</v>
      </c>
      <c r="K156" s="34">
        <v>0</v>
      </c>
      <c r="L156" s="34">
        <v>2602330</v>
      </c>
      <c r="M156" s="34">
        <v>0</v>
      </c>
      <c r="N156" s="34">
        <v>0</v>
      </c>
      <c r="O156" s="34">
        <v>0</v>
      </c>
      <c r="P156" s="34">
        <v>0</v>
      </c>
      <c r="Q156" s="34">
        <v>0</v>
      </c>
      <c r="R156" s="34">
        <v>0</v>
      </c>
      <c r="S156" s="34">
        <v>0</v>
      </c>
      <c r="T156" s="34">
        <v>0</v>
      </c>
      <c r="U156" s="34">
        <v>0</v>
      </c>
      <c r="V156" s="34">
        <v>0</v>
      </c>
      <c r="W156" s="34">
        <v>396974.57999999996</v>
      </c>
      <c r="X156" s="34">
        <v>0</v>
      </c>
      <c r="Y156" s="34">
        <v>711839.94</v>
      </c>
      <c r="Z156" s="34">
        <v>0</v>
      </c>
      <c r="AA156" s="34">
        <v>0</v>
      </c>
      <c r="AB156" s="34">
        <v>0</v>
      </c>
      <c r="AC156" s="34">
        <v>0</v>
      </c>
      <c r="AD156" s="34">
        <v>0</v>
      </c>
      <c r="AE156" s="34">
        <v>0</v>
      </c>
      <c r="AG156" s="22"/>
    </row>
    <row r="157" spans="2:33" ht="15.95" hidden="1" customHeight="1" outlineLevel="2" x14ac:dyDescent="0.2">
      <c r="B157" s="2" t="s">
        <v>204</v>
      </c>
      <c r="C157" s="2" t="s">
        <v>193</v>
      </c>
      <c r="D157" s="2" t="s">
        <v>388</v>
      </c>
      <c r="E157" s="27">
        <f t="shared" si="7"/>
        <v>3542352.3</v>
      </c>
      <c r="F157" s="34">
        <v>0</v>
      </c>
      <c r="G157" s="34">
        <v>0</v>
      </c>
      <c r="H157" s="34">
        <v>0</v>
      </c>
      <c r="I157" s="34">
        <v>0</v>
      </c>
      <c r="J157" s="34">
        <v>0</v>
      </c>
      <c r="K157" s="34">
        <v>0</v>
      </c>
      <c r="L157" s="34">
        <v>0</v>
      </c>
      <c r="M157" s="34">
        <v>0</v>
      </c>
      <c r="N157" s="34">
        <v>3025779.67</v>
      </c>
      <c r="O157" s="34">
        <v>0</v>
      </c>
      <c r="P157" s="34">
        <v>0</v>
      </c>
      <c r="Q157" s="34">
        <v>0</v>
      </c>
      <c r="R157" s="34">
        <v>0</v>
      </c>
      <c r="S157" s="34">
        <v>0</v>
      </c>
      <c r="T157" s="34">
        <v>0</v>
      </c>
      <c r="U157" s="34">
        <v>0</v>
      </c>
      <c r="V157" s="34">
        <v>0</v>
      </c>
      <c r="W157" s="34">
        <v>0</v>
      </c>
      <c r="X157" s="34">
        <v>0</v>
      </c>
      <c r="Y157" s="34">
        <v>0</v>
      </c>
      <c r="Z157" s="34">
        <v>0</v>
      </c>
      <c r="AA157" s="34">
        <v>0</v>
      </c>
      <c r="AB157" s="34">
        <v>0</v>
      </c>
      <c r="AC157" s="34">
        <v>516572.63</v>
      </c>
      <c r="AD157" s="34">
        <v>0</v>
      </c>
      <c r="AE157" s="34">
        <v>0</v>
      </c>
      <c r="AG157" s="22"/>
    </row>
    <row r="158" spans="2:33" ht="15.95" hidden="1" customHeight="1" outlineLevel="2" x14ac:dyDescent="0.2">
      <c r="B158" s="2" t="s">
        <v>204</v>
      </c>
      <c r="C158" s="2" t="s">
        <v>194</v>
      </c>
      <c r="D158" s="2" t="s">
        <v>389</v>
      </c>
      <c r="E158" s="27">
        <f t="shared" si="7"/>
        <v>484839.83</v>
      </c>
      <c r="F158" s="34">
        <v>0</v>
      </c>
      <c r="G158" s="34">
        <v>0</v>
      </c>
      <c r="H158" s="34">
        <v>0</v>
      </c>
      <c r="I158" s="34">
        <v>0</v>
      </c>
      <c r="J158" s="34">
        <v>0</v>
      </c>
      <c r="K158" s="34">
        <v>0</v>
      </c>
      <c r="L158" s="34">
        <v>0</v>
      </c>
      <c r="M158" s="34">
        <v>0</v>
      </c>
      <c r="N158" s="34">
        <v>0</v>
      </c>
      <c r="O158" s="34">
        <v>0</v>
      </c>
      <c r="P158" s="34">
        <v>0</v>
      </c>
      <c r="Q158" s="34">
        <v>0</v>
      </c>
      <c r="R158" s="34">
        <v>0</v>
      </c>
      <c r="S158" s="34">
        <v>0</v>
      </c>
      <c r="T158" s="34">
        <v>0</v>
      </c>
      <c r="U158" s="34">
        <v>0</v>
      </c>
      <c r="V158" s="34">
        <v>0</v>
      </c>
      <c r="W158" s="34">
        <v>0</v>
      </c>
      <c r="X158" s="34">
        <v>0</v>
      </c>
      <c r="Y158" s="34">
        <v>0</v>
      </c>
      <c r="Z158" s="34">
        <v>194088.63</v>
      </c>
      <c r="AA158" s="34">
        <v>0</v>
      </c>
      <c r="AB158" s="34">
        <v>0</v>
      </c>
      <c r="AC158" s="34">
        <v>0</v>
      </c>
      <c r="AD158" s="34">
        <v>0</v>
      </c>
      <c r="AE158" s="34">
        <v>290751.2</v>
      </c>
      <c r="AG158" s="22"/>
    </row>
    <row r="159" spans="2:33" ht="15.95" hidden="1" customHeight="1" outlineLevel="2" x14ac:dyDescent="0.2">
      <c r="B159" s="2" t="s">
        <v>204</v>
      </c>
      <c r="C159" s="2" t="s">
        <v>195</v>
      </c>
      <c r="D159" s="2" t="s">
        <v>390</v>
      </c>
      <c r="E159" s="27">
        <f t="shared" si="7"/>
        <v>2375765.7099999995</v>
      </c>
      <c r="F159" s="34">
        <v>0</v>
      </c>
      <c r="G159" s="34">
        <v>0</v>
      </c>
      <c r="H159" s="34">
        <v>0</v>
      </c>
      <c r="I159" s="34">
        <v>0</v>
      </c>
      <c r="J159" s="34">
        <v>0</v>
      </c>
      <c r="K159" s="34">
        <v>0</v>
      </c>
      <c r="L159" s="34">
        <v>0</v>
      </c>
      <c r="M159" s="34">
        <v>0</v>
      </c>
      <c r="N159" s="34">
        <v>0</v>
      </c>
      <c r="O159" s="34">
        <v>169422.7</v>
      </c>
      <c r="P159" s="34">
        <v>1524901.91</v>
      </c>
      <c r="Q159" s="34">
        <v>584396.09</v>
      </c>
      <c r="R159" s="34">
        <v>0</v>
      </c>
      <c r="S159" s="34">
        <v>0</v>
      </c>
      <c r="T159" s="34">
        <v>0</v>
      </c>
      <c r="U159" s="34">
        <v>0</v>
      </c>
      <c r="V159" s="34">
        <v>0</v>
      </c>
      <c r="W159" s="34">
        <v>0</v>
      </c>
      <c r="X159" s="34">
        <v>94299.34</v>
      </c>
      <c r="Y159" s="34">
        <v>0</v>
      </c>
      <c r="Z159" s="34">
        <v>0</v>
      </c>
      <c r="AA159" s="34">
        <v>0</v>
      </c>
      <c r="AB159" s="34">
        <v>0</v>
      </c>
      <c r="AC159" s="34">
        <v>0</v>
      </c>
      <c r="AD159" s="34">
        <v>2745.67</v>
      </c>
      <c r="AE159" s="34">
        <v>0</v>
      </c>
      <c r="AG159" s="22"/>
    </row>
    <row r="160" spans="2:33" ht="15.95" hidden="1" customHeight="1" outlineLevel="2" x14ac:dyDescent="0.2">
      <c r="B160" s="2" t="s">
        <v>204</v>
      </c>
      <c r="C160" s="2" t="s">
        <v>196</v>
      </c>
      <c r="D160" s="2" t="s">
        <v>391</v>
      </c>
      <c r="E160" s="27">
        <f t="shared" si="7"/>
        <v>2013058.56</v>
      </c>
      <c r="F160" s="34">
        <v>0</v>
      </c>
      <c r="G160" s="34">
        <v>0</v>
      </c>
      <c r="H160" s="34">
        <v>0</v>
      </c>
      <c r="I160" s="34">
        <v>0</v>
      </c>
      <c r="J160" s="34">
        <v>0</v>
      </c>
      <c r="K160" s="34">
        <v>88150.04</v>
      </c>
      <c r="L160" s="34">
        <v>259273.96</v>
      </c>
      <c r="M160" s="34">
        <v>0</v>
      </c>
      <c r="N160" s="34">
        <v>0</v>
      </c>
      <c r="O160" s="34">
        <v>0</v>
      </c>
      <c r="P160" s="34">
        <v>0</v>
      </c>
      <c r="Q160" s="34">
        <v>0</v>
      </c>
      <c r="R160" s="34">
        <v>0</v>
      </c>
      <c r="S160" s="34">
        <v>0</v>
      </c>
      <c r="T160" s="34">
        <v>0</v>
      </c>
      <c r="U160" s="34">
        <v>0</v>
      </c>
      <c r="V160" s="34">
        <v>0</v>
      </c>
      <c r="W160" s="34">
        <v>1634608.99</v>
      </c>
      <c r="X160" s="34">
        <v>31025.57</v>
      </c>
      <c r="Y160" s="34">
        <v>0</v>
      </c>
      <c r="Z160" s="34">
        <v>0</v>
      </c>
      <c r="AA160" s="34">
        <v>0</v>
      </c>
      <c r="AB160" s="34">
        <v>0</v>
      </c>
      <c r="AC160" s="34">
        <v>0</v>
      </c>
      <c r="AD160" s="34">
        <v>0</v>
      </c>
      <c r="AE160" s="34">
        <v>0</v>
      </c>
      <c r="AG160" s="22"/>
    </row>
    <row r="161" spans="1:33" ht="15.95" hidden="1" customHeight="1" outlineLevel="2" x14ac:dyDescent="0.2">
      <c r="B161" s="2" t="s">
        <v>204</v>
      </c>
      <c r="C161" s="2" t="s">
        <v>197</v>
      </c>
      <c r="D161" s="2" t="s">
        <v>392</v>
      </c>
      <c r="E161" s="27">
        <f t="shared" si="7"/>
        <v>45215.24</v>
      </c>
      <c r="F161" s="34">
        <v>0</v>
      </c>
      <c r="G161" s="34">
        <v>0</v>
      </c>
      <c r="H161" s="34">
        <v>0</v>
      </c>
      <c r="I161" s="34">
        <v>0</v>
      </c>
      <c r="J161" s="34">
        <v>0</v>
      </c>
      <c r="K161" s="34">
        <v>0</v>
      </c>
      <c r="L161" s="34">
        <v>0</v>
      </c>
      <c r="M161" s="34">
        <v>0</v>
      </c>
      <c r="N161" s="34">
        <v>0</v>
      </c>
      <c r="O161" s="34">
        <v>0</v>
      </c>
      <c r="P161" s="34">
        <v>0</v>
      </c>
      <c r="Q161" s="34">
        <v>0</v>
      </c>
      <c r="R161" s="34">
        <v>0</v>
      </c>
      <c r="S161" s="34">
        <v>0</v>
      </c>
      <c r="T161" s="34">
        <v>0</v>
      </c>
      <c r="U161" s="34">
        <v>0</v>
      </c>
      <c r="V161" s="34">
        <v>0</v>
      </c>
      <c r="W161" s="34">
        <v>0</v>
      </c>
      <c r="X161" s="34">
        <v>0</v>
      </c>
      <c r="Y161" s="34">
        <v>45215.24</v>
      </c>
      <c r="Z161" s="34">
        <v>0</v>
      </c>
      <c r="AA161" s="34">
        <v>0</v>
      </c>
      <c r="AB161" s="34">
        <v>0</v>
      </c>
      <c r="AC161" s="34">
        <v>0</v>
      </c>
      <c r="AD161" s="34">
        <v>0</v>
      </c>
      <c r="AE161" s="34">
        <v>0</v>
      </c>
      <c r="AG161" s="22"/>
    </row>
    <row r="162" spans="1:33" ht="15.95" hidden="1" customHeight="1" outlineLevel="2" x14ac:dyDescent="0.2">
      <c r="B162" s="2" t="s">
        <v>204</v>
      </c>
      <c r="C162" s="2" t="s">
        <v>198</v>
      </c>
      <c r="D162" s="2" t="s">
        <v>393</v>
      </c>
      <c r="E162" s="27">
        <f t="shared" si="7"/>
        <v>7243273.9200000009</v>
      </c>
      <c r="F162" s="34">
        <v>0</v>
      </c>
      <c r="G162" s="34">
        <v>0</v>
      </c>
      <c r="H162" s="34">
        <v>0</v>
      </c>
      <c r="I162" s="34">
        <v>0</v>
      </c>
      <c r="J162" s="34">
        <v>0</v>
      </c>
      <c r="K162" s="34">
        <v>25</v>
      </c>
      <c r="L162" s="34">
        <v>0</v>
      </c>
      <c r="M162" s="34">
        <v>0</v>
      </c>
      <c r="N162" s="34">
        <v>0</v>
      </c>
      <c r="O162" s="34">
        <v>695645.45000000007</v>
      </c>
      <c r="P162" s="34">
        <v>5311785.1900000004</v>
      </c>
      <c r="Q162" s="34">
        <v>0</v>
      </c>
      <c r="R162" s="34">
        <v>0</v>
      </c>
      <c r="S162" s="34">
        <v>0</v>
      </c>
      <c r="T162" s="34">
        <v>0</v>
      </c>
      <c r="U162" s="34">
        <v>0</v>
      </c>
      <c r="V162" s="34">
        <v>0</v>
      </c>
      <c r="W162" s="34">
        <v>0</v>
      </c>
      <c r="X162" s="34">
        <v>1235818.2800000003</v>
      </c>
      <c r="Y162" s="34">
        <v>0</v>
      </c>
      <c r="Z162" s="34">
        <v>0</v>
      </c>
      <c r="AA162" s="34">
        <v>0</v>
      </c>
      <c r="AB162" s="34">
        <v>0</v>
      </c>
      <c r="AC162" s="34">
        <v>0</v>
      </c>
      <c r="AD162" s="34">
        <v>0</v>
      </c>
      <c r="AE162" s="34">
        <v>0</v>
      </c>
      <c r="AG162" s="22"/>
    </row>
    <row r="163" spans="1:33" ht="15.95" hidden="1" customHeight="1" outlineLevel="2" x14ac:dyDescent="0.2">
      <c r="B163" s="2" t="s">
        <v>204</v>
      </c>
      <c r="C163" s="2" t="s">
        <v>199</v>
      </c>
      <c r="D163" s="2" t="s">
        <v>394</v>
      </c>
      <c r="E163" s="27">
        <f t="shared" si="7"/>
        <v>149520.98000000001</v>
      </c>
      <c r="F163" s="34">
        <v>0</v>
      </c>
      <c r="G163" s="34">
        <v>0</v>
      </c>
      <c r="H163" s="34">
        <v>0</v>
      </c>
      <c r="I163" s="34">
        <v>0</v>
      </c>
      <c r="J163" s="34">
        <v>0</v>
      </c>
      <c r="K163" s="34">
        <v>0</v>
      </c>
      <c r="L163" s="34">
        <v>0</v>
      </c>
      <c r="M163" s="34">
        <v>0</v>
      </c>
      <c r="N163" s="34">
        <v>5012.3500000000004</v>
      </c>
      <c r="O163" s="34">
        <v>0</v>
      </c>
      <c r="P163" s="34">
        <v>0</v>
      </c>
      <c r="Q163" s="34">
        <v>0</v>
      </c>
      <c r="R163" s="34">
        <v>0</v>
      </c>
      <c r="S163" s="34">
        <v>0</v>
      </c>
      <c r="T163" s="34">
        <v>0</v>
      </c>
      <c r="U163" s="34">
        <v>0</v>
      </c>
      <c r="V163" s="34">
        <v>0</v>
      </c>
      <c r="W163" s="34">
        <v>0</v>
      </c>
      <c r="X163" s="34">
        <v>0</v>
      </c>
      <c r="Y163" s="34">
        <v>0</v>
      </c>
      <c r="Z163" s="34">
        <v>0</v>
      </c>
      <c r="AA163" s="34">
        <v>0</v>
      </c>
      <c r="AB163" s="34">
        <v>0</v>
      </c>
      <c r="AC163" s="34">
        <v>144508.63</v>
      </c>
      <c r="AD163" s="34">
        <v>0</v>
      </c>
      <c r="AE163" s="34">
        <v>0</v>
      </c>
      <c r="AG163" s="22"/>
    </row>
    <row r="164" spans="1:33" ht="15.95" hidden="1" customHeight="1" outlineLevel="2" x14ac:dyDescent="0.2">
      <c r="B164" s="2" t="s">
        <v>204</v>
      </c>
      <c r="C164" s="2" t="s">
        <v>200</v>
      </c>
      <c r="D164" s="2" t="s">
        <v>395</v>
      </c>
      <c r="E164" s="27">
        <f t="shared" si="7"/>
        <v>645575.83000000007</v>
      </c>
      <c r="F164" s="34">
        <v>0</v>
      </c>
      <c r="G164" s="34">
        <v>0</v>
      </c>
      <c r="H164" s="34">
        <v>0</v>
      </c>
      <c r="I164" s="34">
        <v>0</v>
      </c>
      <c r="J164" s="34">
        <v>0</v>
      </c>
      <c r="K164" s="34">
        <v>0</v>
      </c>
      <c r="L164" s="34">
        <v>0</v>
      </c>
      <c r="M164" s="34">
        <v>0</v>
      </c>
      <c r="N164" s="34">
        <v>0</v>
      </c>
      <c r="O164" s="34">
        <v>0</v>
      </c>
      <c r="P164" s="34">
        <v>0</v>
      </c>
      <c r="Q164" s="34">
        <v>0</v>
      </c>
      <c r="R164" s="34">
        <v>3113.56</v>
      </c>
      <c r="S164" s="34">
        <v>0</v>
      </c>
      <c r="T164" s="34">
        <v>0</v>
      </c>
      <c r="U164" s="34">
        <v>0</v>
      </c>
      <c r="V164" s="34">
        <v>0</v>
      </c>
      <c r="W164" s="34">
        <v>0</v>
      </c>
      <c r="X164" s="34">
        <v>0</v>
      </c>
      <c r="Y164" s="34">
        <v>0</v>
      </c>
      <c r="Z164" s="34">
        <v>0</v>
      </c>
      <c r="AA164" s="34">
        <v>642462.27</v>
      </c>
      <c r="AB164" s="34">
        <v>0</v>
      </c>
      <c r="AC164" s="34">
        <v>0</v>
      </c>
      <c r="AD164" s="34">
        <v>0</v>
      </c>
      <c r="AE164" s="34">
        <v>0</v>
      </c>
      <c r="AG164" s="22"/>
    </row>
    <row r="165" spans="1:33" ht="15.95" hidden="1" customHeight="1" outlineLevel="2" x14ac:dyDescent="0.2">
      <c r="B165" s="2" t="s">
        <v>204</v>
      </c>
      <c r="C165" s="2" t="s">
        <v>201</v>
      </c>
      <c r="D165" s="2" t="s">
        <v>396</v>
      </c>
      <c r="E165" s="27">
        <f t="shared" si="7"/>
        <v>170906.3</v>
      </c>
      <c r="F165" s="34">
        <v>0</v>
      </c>
      <c r="G165" s="34">
        <v>0</v>
      </c>
      <c r="H165" s="34">
        <v>0</v>
      </c>
      <c r="I165" s="34">
        <v>0</v>
      </c>
      <c r="J165" s="34">
        <v>0</v>
      </c>
      <c r="K165" s="34">
        <v>0</v>
      </c>
      <c r="L165" s="34">
        <v>0</v>
      </c>
      <c r="M165" s="34">
        <v>0</v>
      </c>
      <c r="N165" s="34">
        <v>0</v>
      </c>
      <c r="O165" s="34">
        <v>0</v>
      </c>
      <c r="P165" s="34">
        <v>0</v>
      </c>
      <c r="Q165" s="34">
        <v>0</v>
      </c>
      <c r="R165" s="34">
        <v>0</v>
      </c>
      <c r="S165" s="34">
        <v>0</v>
      </c>
      <c r="T165" s="34">
        <v>0</v>
      </c>
      <c r="U165" s="34">
        <v>0</v>
      </c>
      <c r="V165" s="34">
        <v>0</v>
      </c>
      <c r="W165" s="34">
        <v>0</v>
      </c>
      <c r="X165" s="34">
        <v>0</v>
      </c>
      <c r="Y165" s="34">
        <v>0</v>
      </c>
      <c r="Z165" s="34">
        <v>0</v>
      </c>
      <c r="AA165" s="34">
        <v>0</v>
      </c>
      <c r="AB165" s="34">
        <v>0</v>
      </c>
      <c r="AC165" s="34">
        <v>0</v>
      </c>
      <c r="AD165" s="34">
        <v>170906.3</v>
      </c>
      <c r="AE165" s="34">
        <v>0</v>
      </c>
      <c r="AG165" s="22"/>
    </row>
    <row r="166" spans="1:33" ht="15.95" customHeight="1" outlineLevel="1" collapsed="1" x14ac:dyDescent="0.2">
      <c r="A166" s="1">
        <v>22</v>
      </c>
      <c r="B166" s="15" t="s">
        <v>205</v>
      </c>
      <c r="D166" s="21" t="s">
        <v>206</v>
      </c>
      <c r="E166" s="27">
        <f t="shared" ref="E166:AE166" si="11">SUBTOTAL(9,E140:E165)</f>
        <v>41022112.319999993</v>
      </c>
      <c r="F166" s="34">
        <f t="shared" si="11"/>
        <v>32225.79</v>
      </c>
      <c r="G166" s="34">
        <f t="shared" si="11"/>
        <v>252209.35</v>
      </c>
      <c r="H166" s="34">
        <f t="shared" si="11"/>
        <v>0</v>
      </c>
      <c r="I166" s="34">
        <f t="shared" si="11"/>
        <v>894014.64</v>
      </c>
      <c r="J166" s="34">
        <f t="shared" si="11"/>
        <v>1196292.3800000001</v>
      </c>
      <c r="K166" s="34">
        <f t="shared" si="11"/>
        <v>894257.12</v>
      </c>
      <c r="L166" s="34">
        <f t="shared" si="11"/>
        <v>4486897.3999999994</v>
      </c>
      <c r="M166" s="34">
        <f t="shared" si="11"/>
        <v>0</v>
      </c>
      <c r="N166" s="34">
        <f t="shared" si="11"/>
        <v>3030792.02</v>
      </c>
      <c r="O166" s="34">
        <f t="shared" si="11"/>
        <v>865068.15000000014</v>
      </c>
      <c r="P166" s="34">
        <f t="shared" si="11"/>
        <v>7165062.0200000005</v>
      </c>
      <c r="Q166" s="34">
        <f t="shared" si="11"/>
        <v>606455.1</v>
      </c>
      <c r="R166" s="34">
        <f t="shared" si="11"/>
        <v>1071761.0000000002</v>
      </c>
      <c r="S166" s="34">
        <f t="shared" si="11"/>
        <v>0</v>
      </c>
      <c r="T166" s="34">
        <f t="shared" si="11"/>
        <v>2509768.5299999998</v>
      </c>
      <c r="U166" s="34">
        <f t="shared" si="11"/>
        <v>5964636.0100000007</v>
      </c>
      <c r="V166" s="34">
        <f t="shared" si="11"/>
        <v>0</v>
      </c>
      <c r="W166" s="34">
        <f t="shared" si="11"/>
        <v>2699811.38</v>
      </c>
      <c r="X166" s="34">
        <f t="shared" si="11"/>
        <v>1417101.9700000002</v>
      </c>
      <c r="Y166" s="34">
        <f t="shared" si="11"/>
        <v>985301.22</v>
      </c>
      <c r="Z166" s="34">
        <f t="shared" si="11"/>
        <v>194088.63</v>
      </c>
      <c r="AA166" s="34">
        <f t="shared" si="11"/>
        <v>690530.55</v>
      </c>
      <c r="AB166" s="34">
        <f t="shared" si="11"/>
        <v>738512.17999999993</v>
      </c>
      <c r="AC166" s="34">
        <f t="shared" si="11"/>
        <v>4862923.71</v>
      </c>
      <c r="AD166" s="34">
        <f t="shared" si="11"/>
        <v>173651.97</v>
      </c>
      <c r="AE166" s="34">
        <f t="shared" si="11"/>
        <v>290751.2</v>
      </c>
      <c r="AG166" s="22"/>
    </row>
    <row r="167" spans="1:33" ht="15.95" customHeight="1" outlineLevel="1" x14ac:dyDescent="0.2">
      <c r="A167" s="1">
        <v>23</v>
      </c>
      <c r="B167" s="15"/>
      <c r="D167" s="21" t="s">
        <v>207</v>
      </c>
      <c r="E167" s="27"/>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G167" s="22"/>
    </row>
    <row r="168" spans="1:33" ht="15.95" hidden="1" customHeight="1" outlineLevel="2" x14ac:dyDescent="0.2">
      <c r="B168" s="2" t="s">
        <v>208</v>
      </c>
      <c r="C168" s="2" t="s">
        <v>209</v>
      </c>
      <c r="D168" s="2" t="s">
        <v>397</v>
      </c>
      <c r="E168" s="27">
        <f t="shared" si="7"/>
        <v>0</v>
      </c>
      <c r="F168" s="34">
        <v>0</v>
      </c>
      <c r="G168" s="34">
        <v>0</v>
      </c>
      <c r="H168" s="34">
        <v>0</v>
      </c>
      <c r="I168" s="34">
        <v>0</v>
      </c>
      <c r="J168" s="34">
        <v>0</v>
      </c>
      <c r="K168" s="34">
        <v>0</v>
      </c>
      <c r="L168" s="34">
        <v>0</v>
      </c>
      <c r="M168" s="34">
        <v>0</v>
      </c>
      <c r="N168" s="34">
        <v>0</v>
      </c>
      <c r="O168" s="34">
        <v>0</v>
      </c>
      <c r="P168" s="34">
        <v>0</v>
      </c>
      <c r="Q168" s="34">
        <v>0</v>
      </c>
      <c r="R168" s="34">
        <v>0</v>
      </c>
      <c r="S168" s="34">
        <v>0</v>
      </c>
      <c r="T168" s="34">
        <v>0</v>
      </c>
      <c r="U168" s="34">
        <v>0</v>
      </c>
      <c r="V168" s="34">
        <v>0</v>
      </c>
      <c r="W168" s="34">
        <v>0</v>
      </c>
      <c r="X168" s="34">
        <v>0</v>
      </c>
      <c r="Y168" s="34">
        <v>0</v>
      </c>
      <c r="Z168" s="34">
        <v>0</v>
      </c>
      <c r="AA168" s="34">
        <v>0</v>
      </c>
      <c r="AB168" s="34">
        <v>0</v>
      </c>
      <c r="AC168" s="34">
        <v>0</v>
      </c>
      <c r="AD168" s="34">
        <v>0</v>
      </c>
      <c r="AE168" s="34">
        <v>0</v>
      </c>
      <c r="AG168" s="22"/>
    </row>
    <row r="169" spans="1:33" ht="15.95" hidden="1" customHeight="1" outlineLevel="2" x14ac:dyDescent="0.2">
      <c r="B169" s="2" t="s">
        <v>208</v>
      </c>
      <c r="C169" s="2" t="s">
        <v>210</v>
      </c>
      <c r="D169" s="2" t="s">
        <v>398</v>
      </c>
      <c r="E169" s="27">
        <f t="shared" si="7"/>
        <v>1044677.9400000002</v>
      </c>
      <c r="F169" s="34">
        <v>0</v>
      </c>
      <c r="G169" s="34">
        <v>0</v>
      </c>
      <c r="H169" s="34">
        <v>0</v>
      </c>
      <c r="I169" s="34">
        <v>0</v>
      </c>
      <c r="J169" s="34">
        <v>0</v>
      </c>
      <c r="K169" s="34">
        <v>0</v>
      </c>
      <c r="L169" s="34">
        <v>331893.33</v>
      </c>
      <c r="M169" s="34">
        <v>0</v>
      </c>
      <c r="N169" s="34">
        <v>0</v>
      </c>
      <c r="O169" s="34">
        <v>0</v>
      </c>
      <c r="P169" s="34">
        <v>0</v>
      </c>
      <c r="Q169" s="34">
        <v>0</v>
      </c>
      <c r="R169" s="34">
        <v>44781.72</v>
      </c>
      <c r="S169" s="34">
        <v>0</v>
      </c>
      <c r="T169" s="34">
        <v>60344.160000000003</v>
      </c>
      <c r="U169" s="34">
        <v>389948.78</v>
      </c>
      <c r="V169" s="34">
        <v>0</v>
      </c>
      <c r="W169" s="34">
        <v>51782.01</v>
      </c>
      <c r="X169" s="34">
        <v>0</v>
      </c>
      <c r="Y169" s="34">
        <v>117118.54000000001</v>
      </c>
      <c r="Z169" s="34">
        <v>0</v>
      </c>
      <c r="AA169" s="34">
        <v>48809.4</v>
      </c>
      <c r="AB169" s="34">
        <v>0</v>
      </c>
      <c r="AC169" s="34">
        <v>0</v>
      </c>
      <c r="AD169" s="34">
        <v>0</v>
      </c>
      <c r="AE169" s="34">
        <v>0</v>
      </c>
      <c r="AG169" s="22"/>
    </row>
    <row r="170" spans="1:33" ht="15.95" hidden="1" customHeight="1" outlineLevel="2" x14ac:dyDescent="0.2">
      <c r="B170" s="2" t="s">
        <v>208</v>
      </c>
      <c r="C170" s="2" t="s">
        <v>211</v>
      </c>
      <c r="D170" s="2" t="s">
        <v>399</v>
      </c>
      <c r="E170" s="27">
        <f t="shared" si="7"/>
        <v>0</v>
      </c>
      <c r="F170" s="34">
        <v>0</v>
      </c>
      <c r="G170" s="34">
        <v>0</v>
      </c>
      <c r="H170" s="34">
        <v>0</v>
      </c>
      <c r="I170" s="34">
        <v>0</v>
      </c>
      <c r="J170" s="34">
        <v>0</v>
      </c>
      <c r="K170" s="34">
        <v>0</v>
      </c>
      <c r="L170" s="34">
        <v>0</v>
      </c>
      <c r="M170" s="34">
        <v>0</v>
      </c>
      <c r="N170" s="34">
        <v>0</v>
      </c>
      <c r="O170" s="34">
        <v>0</v>
      </c>
      <c r="P170" s="34">
        <v>0</v>
      </c>
      <c r="Q170" s="34">
        <v>0</v>
      </c>
      <c r="R170" s="34">
        <v>0</v>
      </c>
      <c r="S170" s="34">
        <v>0</v>
      </c>
      <c r="T170" s="34">
        <v>0</v>
      </c>
      <c r="U170" s="34">
        <v>0</v>
      </c>
      <c r="V170" s="34">
        <v>0</v>
      </c>
      <c r="W170" s="34">
        <v>0</v>
      </c>
      <c r="X170" s="34">
        <v>0</v>
      </c>
      <c r="Y170" s="34">
        <v>0</v>
      </c>
      <c r="Z170" s="34">
        <v>0</v>
      </c>
      <c r="AA170" s="34">
        <v>0</v>
      </c>
      <c r="AB170" s="34">
        <v>0</v>
      </c>
      <c r="AC170" s="34">
        <v>0</v>
      </c>
      <c r="AD170" s="34">
        <v>0</v>
      </c>
      <c r="AE170" s="34">
        <v>0</v>
      </c>
      <c r="AG170" s="22"/>
    </row>
    <row r="171" spans="1:33" ht="15.95" hidden="1" customHeight="1" outlineLevel="2" x14ac:dyDescent="0.2">
      <c r="B171" s="2" t="s">
        <v>208</v>
      </c>
      <c r="C171" s="2" t="s">
        <v>212</v>
      </c>
      <c r="D171" s="2" t="s">
        <v>400</v>
      </c>
      <c r="E171" s="27">
        <f t="shared" si="7"/>
        <v>508117.65</v>
      </c>
      <c r="F171" s="34">
        <v>0</v>
      </c>
      <c r="G171" s="34">
        <v>0</v>
      </c>
      <c r="H171" s="34">
        <v>0</v>
      </c>
      <c r="I171" s="34">
        <v>23469.75</v>
      </c>
      <c r="J171" s="34">
        <v>0</v>
      </c>
      <c r="K171" s="34">
        <v>34641.520000000004</v>
      </c>
      <c r="L171" s="34">
        <v>34688.769999999997</v>
      </c>
      <c r="M171" s="34">
        <v>0</v>
      </c>
      <c r="N171" s="34">
        <v>0</v>
      </c>
      <c r="O171" s="34">
        <v>26828.05</v>
      </c>
      <c r="P171" s="34">
        <v>0</v>
      </c>
      <c r="Q171" s="34">
        <v>50239.61</v>
      </c>
      <c r="R171" s="34">
        <v>0</v>
      </c>
      <c r="S171" s="34">
        <v>0</v>
      </c>
      <c r="T171" s="34">
        <v>0</v>
      </c>
      <c r="U171" s="34">
        <v>0</v>
      </c>
      <c r="V171" s="34">
        <v>0</v>
      </c>
      <c r="W171" s="34">
        <v>232708.91999999998</v>
      </c>
      <c r="X171" s="34">
        <v>97363.95</v>
      </c>
      <c r="Y171" s="34">
        <v>8177.08</v>
      </c>
      <c r="Z171" s="34">
        <v>0</v>
      </c>
      <c r="AA171" s="34">
        <v>0</v>
      </c>
      <c r="AB171" s="34">
        <v>0</v>
      </c>
      <c r="AC171" s="34">
        <v>0</v>
      </c>
      <c r="AD171" s="34">
        <v>0</v>
      </c>
      <c r="AE171" s="34">
        <v>0</v>
      </c>
      <c r="AG171" s="22"/>
    </row>
    <row r="172" spans="1:33" ht="15.95" hidden="1" customHeight="1" outlineLevel="2" x14ac:dyDescent="0.2">
      <c r="B172" s="2" t="s">
        <v>208</v>
      </c>
      <c r="C172" s="2" t="s">
        <v>213</v>
      </c>
      <c r="D172" s="2" t="s">
        <v>401</v>
      </c>
      <c r="E172" s="27">
        <f t="shared" si="7"/>
        <v>199129.13</v>
      </c>
      <c r="F172" s="34">
        <v>4803.16</v>
      </c>
      <c r="G172" s="34">
        <v>45146.22</v>
      </c>
      <c r="H172" s="34">
        <v>0</v>
      </c>
      <c r="I172" s="34">
        <v>0</v>
      </c>
      <c r="J172" s="34">
        <v>0</v>
      </c>
      <c r="K172" s="34">
        <v>0</v>
      </c>
      <c r="L172" s="34">
        <v>0</v>
      </c>
      <c r="M172" s="34">
        <v>0</v>
      </c>
      <c r="N172" s="34">
        <v>28898.5</v>
      </c>
      <c r="O172" s="34">
        <v>0</v>
      </c>
      <c r="P172" s="34">
        <v>0</v>
      </c>
      <c r="Q172" s="34">
        <v>0</v>
      </c>
      <c r="R172" s="34">
        <v>0</v>
      </c>
      <c r="S172" s="34">
        <v>0</v>
      </c>
      <c r="T172" s="34">
        <v>0</v>
      </c>
      <c r="U172" s="34">
        <v>0</v>
      </c>
      <c r="V172" s="34">
        <v>0</v>
      </c>
      <c r="W172" s="34">
        <v>0</v>
      </c>
      <c r="X172" s="34">
        <v>0</v>
      </c>
      <c r="Y172" s="34">
        <v>0</v>
      </c>
      <c r="Z172" s="34">
        <v>0</v>
      </c>
      <c r="AA172" s="34">
        <v>0</v>
      </c>
      <c r="AB172" s="34">
        <v>3205.69</v>
      </c>
      <c r="AC172" s="34">
        <v>117075.56</v>
      </c>
      <c r="AD172" s="34">
        <v>0</v>
      </c>
      <c r="AE172" s="34">
        <v>0</v>
      </c>
      <c r="AG172" s="22"/>
    </row>
    <row r="173" spans="1:33" ht="15.95" customHeight="1" outlineLevel="1" collapsed="1" x14ac:dyDescent="0.2">
      <c r="A173" s="1">
        <v>24</v>
      </c>
      <c r="B173" s="15" t="s">
        <v>214</v>
      </c>
      <c r="D173" s="21" t="s">
        <v>215</v>
      </c>
      <c r="E173" s="27">
        <f t="shared" ref="E173:AE173" si="12">SUBTOTAL(9,E168:E172)</f>
        <v>1751924.7200000002</v>
      </c>
      <c r="F173" s="34">
        <f t="shared" si="12"/>
        <v>4803.16</v>
      </c>
      <c r="G173" s="34">
        <f t="shared" si="12"/>
        <v>45146.22</v>
      </c>
      <c r="H173" s="34">
        <f t="shared" si="12"/>
        <v>0</v>
      </c>
      <c r="I173" s="34">
        <f t="shared" si="12"/>
        <v>23469.75</v>
      </c>
      <c r="J173" s="34">
        <f t="shared" si="12"/>
        <v>0</v>
      </c>
      <c r="K173" s="34">
        <f t="shared" si="12"/>
        <v>34641.520000000004</v>
      </c>
      <c r="L173" s="34">
        <f t="shared" si="12"/>
        <v>366582.10000000003</v>
      </c>
      <c r="M173" s="34">
        <f t="shared" si="12"/>
        <v>0</v>
      </c>
      <c r="N173" s="34">
        <f t="shared" si="12"/>
        <v>28898.5</v>
      </c>
      <c r="O173" s="34">
        <f t="shared" si="12"/>
        <v>26828.05</v>
      </c>
      <c r="P173" s="34">
        <f t="shared" si="12"/>
        <v>0</v>
      </c>
      <c r="Q173" s="34">
        <f t="shared" si="12"/>
        <v>50239.61</v>
      </c>
      <c r="R173" s="34">
        <f t="shared" si="12"/>
        <v>44781.72</v>
      </c>
      <c r="S173" s="34">
        <f t="shared" si="12"/>
        <v>0</v>
      </c>
      <c r="T173" s="34">
        <f t="shared" si="12"/>
        <v>60344.160000000003</v>
      </c>
      <c r="U173" s="34">
        <f t="shared" si="12"/>
        <v>389948.78</v>
      </c>
      <c r="V173" s="34">
        <f t="shared" si="12"/>
        <v>0</v>
      </c>
      <c r="W173" s="34">
        <f t="shared" si="12"/>
        <v>284490.93</v>
      </c>
      <c r="X173" s="34">
        <f t="shared" si="12"/>
        <v>97363.95</v>
      </c>
      <c r="Y173" s="34">
        <f t="shared" si="12"/>
        <v>125295.62000000001</v>
      </c>
      <c r="Z173" s="34">
        <f t="shared" si="12"/>
        <v>0</v>
      </c>
      <c r="AA173" s="34">
        <f t="shared" si="12"/>
        <v>48809.4</v>
      </c>
      <c r="AB173" s="34">
        <f t="shared" si="12"/>
        <v>3205.69</v>
      </c>
      <c r="AC173" s="34">
        <f t="shared" si="12"/>
        <v>117075.56</v>
      </c>
      <c r="AD173" s="34">
        <f t="shared" si="12"/>
        <v>0</v>
      </c>
      <c r="AE173" s="34">
        <f t="shared" si="12"/>
        <v>0</v>
      </c>
      <c r="AG173" s="22"/>
    </row>
    <row r="174" spans="1:33" ht="15.95" hidden="1" customHeight="1" outlineLevel="2" x14ac:dyDescent="0.2">
      <c r="B174" s="2" t="s">
        <v>216</v>
      </c>
      <c r="C174" s="2" t="s">
        <v>209</v>
      </c>
      <c r="D174" s="2" t="s">
        <v>397</v>
      </c>
      <c r="E174" s="27">
        <f t="shared" si="7"/>
        <v>0</v>
      </c>
      <c r="F174" s="34">
        <v>0</v>
      </c>
      <c r="G174" s="34">
        <v>0</v>
      </c>
      <c r="H174" s="34">
        <v>0</v>
      </c>
      <c r="I174" s="34">
        <v>0</v>
      </c>
      <c r="J174" s="34">
        <v>0</v>
      </c>
      <c r="K174" s="34">
        <v>0</v>
      </c>
      <c r="L174" s="34">
        <v>0</v>
      </c>
      <c r="M174" s="34">
        <v>0</v>
      </c>
      <c r="N174" s="34">
        <v>0</v>
      </c>
      <c r="O174" s="34">
        <v>0</v>
      </c>
      <c r="P174" s="34">
        <v>0</v>
      </c>
      <c r="Q174" s="34">
        <v>0</v>
      </c>
      <c r="R174" s="34">
        <v>0</v>
      </c>
      <c r="S174" s="34">
        <v>0</v>
      </c>
      <c r="T174" s="34">
        <v>0</v>
      </c>
      <c r="U174" s="34">
        <v>0</v>
      </c>
      <c r="V174" s="34">
        <v>0</v>
      </c>
      <c r="W174" s="34">
        <v>0</v>
      </c>
      <c r="X174" s="34">
        <v>0</v>
      </c>
      <c r="Y174" s="34">
        <v>0</v>
      </c>
      <c r="Z174" s="34">
        <v>0</v>
      </c>
      <c r="AA174" s="34">
        <v>0</v>
      </c>
      <c r="AB174" s="34">
        <v>0</v>
      </c>
      <c r="AC174" s="34">
        <v>0</v>
      </c>
      <c r="AD174" s="34">
        <v>0</v>
      </c>
      <c r="AE174" s="34">
        <v>0</v>
      </c>
      <c r="AG174" s="22"/>
    </row>
    <row r="175" spans="1:33" ht="15.95" hidden="1" customHeight="1" outlineLevel="2" x14ac:dyDescent="0.2">
      <c r="B175" s="2" t="s">
        <v>216</v>
      </c>
      <c r="C175" s="2" t="s">
        <v>210</v>
      </c>
      <c r="D175" s="2" t="s">
        <v>398</v>
      </c>
      <c r="E175" s="27">
        <f t="shared" si="7"/>
        <v>1843079.0599999998</v>
      </c>
      <c r="F175" s="34">
        <v>0</v>
      </c>
      <c r="G175" s="34">
        <v>0</v>
      </c>
      <c r="H175" s="34">
        <v>0</v>
      </c>
      <c r="I175" s="34">
        <v>0</v>
      </c>
      <c r="J175" s="34">
        <v>250338.87999999998</v>
      </c>
      <c r="K175" s="34">
        <v>0</v>
      </c>
      <c r="L175" s="34">
        <v>705852.7</v>
      </c>
      <c r="M175" s="34">
        <v>0</v>
      </c>
      <c r="N175" s="34">
        <v>0</v>
      </c>
      <c r="O175" s="34">
        <v>0</v>
      </c>
      <c r="P175" s="34">
        <v>0</v>
      </c>
      <c r="Q175" s="34">
        <v>0</v>
      </c>
      <c r="R175" s="34">
        <v>127463.79</v>
      </c>
      <c r="S175" s="34">
        <v>0</v>
      </c>
      <c r="T175" s="34">
        <v>72956.710000000006</v>
      </c>
      <c r="U175" s="34">
        <v>430996.02</v>
      </c>
      <c r="V175" s="34">
        <v>0</v>
      </c>
      <c r="W175" s="34">
        <v>57232.75</v>
      </c>
      <c r="X175" s="34">
        <v>0</v>
      </c>
      <c r="Y175" s="34">
        <v>129446.79999999999</v>
      </c>
      <c r="Z175" s="34">
        <v>0</v>
      </c>
      <c r="AA175" s="34">
        <v>68791.41</v>
      </c>
      <c r="AB175" s="34">
        <v>0</v>
      </c>
      <c r="AC175" s="34">
        <v>0</v>
      </c>
      <c r="AD175" s="34">
        <v>0</v>
      </c>
      <c r="AE175" s="34">
        <v>0</v>
      </c>
      <c r="AG175" s="22"/>
    </row>
    <row r="176" spans="1:33" ht="15.95" hidden="1" customHeight="1" outlineLevel="2" x14ac:dyDescent="0.2">
      <c r="B176" s="2" t="s">
        <v>216</v>
      </c>
      <c r="C176" s="2" t="s">
        <v>211</v>
      </c>
      <c r="D176" s="2" t="s">
        <v>399</v>
      </c>
      <c r="E176" s="27">
        <f t="shared" si="7"/>
        <v>131980.12</v>
      </c>
      <c r="F176" s="34">
        <v>0</v>
      </c>
      <c r="G176" s="34">
        <v>0</v>
      </c>
      <c r="H176" s="34">
        <v>0</v>
      </c>
      <c r="I176" s="34">
        <v>0</v>
      </c>
      <c r="J176" s="34">
        <v>0</v>
      </c>
      <c r="K176" s="34">
        <v>0</v>
      </c>
      <c r="L176" s="34">
        <v>0</v>
      </c>
      <c r="M176" s="34">
        <v>0</v>
      </c>
      <c r="N176" s="34">
        <v>0</v>
      </c>
      <c r="O176" s="34">
        <v>0</v>
      </c>
      <c r="P176" s="34">
        <v>0</v>
      </c>
      <c r="Q176" s="34">
        <v>0</v>
      </c>
      <c r="R176" s="34">
        <v>0</v>
      </c>
      <c r="S176" s="34">
        <v>0</v>
      </c>
      <c r="T176" s="34">
        <v>0</v>
      </c>
      <c r="U176" s="34">
        <v>0</v>
      </c>
      <c r="V176" s="34">
        <v>0</v>
      </c>
      <c r="W176" s="34">
        <v>0</v>
      </c>
      <c r="X176" s="34">
        <v>0</v>
      </c>
      <c r="Y176" s="34">
        <v>0</v>
      </c>
      <c r="Z176" s="34">
        <v>39937.5</v>
      </c>
      <c r="AA176" s="34">
        <v>0</v>
      </c>
      <c r="AB176" s="34">
        <v>0</v>
      </c>
      <c r="AC176" s="34">
        <v>0</v>
      </c>
      <c r="AD176" s="34">
        <v>0</v>
      </c>
      <c r="AE176" s="34">
        <v>92042.62</v>
      </c>
      <c r="AG176" s="22"/>
    </row>
    <row r="177" spans="1:33" ht="15.95" hidden="1" customHeight="1" outlineLevel="2" x14ac:dyDescent="0.2">
      <c r="B177" s="2" t="s">
        <v>216</v>
      </c>
      <c r="C177" s="2" t="s">
        <v>212</v>
      </c>
      <c r="D177" s="2" t="s">
        <v>400</v>
      </c>
      <c r="E177" s="27">
        <f t="shared" si="7"/>
        <v>2160977.0999999996</v>
      </c>
      <c r="F177" s="34">
        <v>0</v>
      </c>
      <c r="G177" s="34">
        <v>0</v>
      </c>
      <c r="H177" s="34">
        <v>0</v>
      </c>
      <c r="I177" s="34">
        <v>25940.239999999998</v>
      </c>
      <c r="J177" s="34">
        <v>0</v>
      </c>
      <c r="K177" s="34">
        <v>55704.869999999995</v>
      </c>
      <c r="L177" s="34">
        <v>120658.65</v>
      </c>
      <c r="M177" s="34">
        <v>0</v>
      </c>
      <c r="N177" s="34">
        <v>0</v>
      </c>
      <c r="O177" s="34">
        <v>139730.23000000001</v>
      </c>
      <c r="P177" s="34">
        <v>1214656.3999999999</v>
      </c>
      <c r="Q177" s="34">
        <v>62946.400000000001</v>
      </c>
      <c r="R177" s="34">
        <v>0</v>
      </c>
      <c r="S177" s="34">
        <v>0</v>
      </c>
      <c r="T177" s="34">
        <v>0</v>
      </c>
      <c r="U177" s="34">
        <v>0</v>
      </c>
      <c r="V177" s="34">
        <v>0</v>
      </c>
      <c r="W177" s="34">
        <v>350676.82999999996</v>
      </c>
      <c r="X177" s="34">
        <v>148425.09999999998</v>
      </c>
      <c r="Y177" s="34">
        <v>9037.83</v>
      </c>
      <c r="Z177" s="34">
        <v>0</v>
      </c>
      <c r="AA177" s="34">
        <v>0</v>
      </c>
      <c r="AB177" s="34">
        <v>0</v>
      </c>
      <c r="AC177" s="34">
        <v>0</v>
      </c>
      <c r="AD177" s="34">
        <v>33200.550000000003</v>
      </c>
      <c r="AE177" s="34">
        <v>0</v>
      </c>
      <c r="AG177" s="22"/>
    </row>
    <row r="178" spans="1:33" ht="15.95" hidden="1" customHeight="1" outlineLevel="2" x14ac:dyDescent="0.2">
      <c r="B178" s="2" t="s">
        <v>216</v>
      </c>
      <c r="C178" s="2" t="s">
        <v>213</v>
      </c>
      <c r="D178" s="2" t="s">
        <v>401</v>
      </c>
      <c r="E178" s="27">
        <f t="shared" si="7"/>
        <v>1595076.06</v>
      </c>
      <c r="F178" s="34">
        <v>5308.75</v>
      </c>
      <c r="G178" s="34">
        <v>49898.46</v>
      </c>
      <c r="H178" s="34">
        <v>0</v>
      </c>
      <c r="I178" s="34">
        <v>0</v>
      </c>
      <c r="J178" s="34">
        <v>0</v>
      </c>
      <c r="K178" s="34">
        <v>0</v>
      </c>
      <c r="L178" s="34">
        <v>0</v>
      </c>
      <c r="M178" s="34">
        <v>0</v>
      </c>
      <c r="N178" s="34">
        <v>529255.32000000007</v>
      </c>
      <c r="O178" s="34">
        <v>0</v>
      </c>
      <c r="P178" s="34">
        <v>0</v>
      </c>
      <c r="Q178" s="34">
        <v>0</v>
      </c>
      <c r="R178" s="34">
        <v>0</v>
      </c>
      <c r="S178" s="34">
        <v>0</v>
      </c>
      <c r="T178" s="34">
        <v>0</v>
      </c>
      <c r="U178" s="34">
        <v>0</v>
      </c>
      <c r="V178" s="34">
        <v>0</v>
      </c>
      <c r="W178" s="34">
        <v>0</v>
      </c>
      <c r="X178" s="34">
        <v>0</v>
      </c>
      <c r="Y178" s="34">
        <v>0</v>
      </c>
      <c r="Z178" s="34">
        <v>0</v>
      </c>
      <c r="AA178" s="34">
        <v>0</v>
      </c>
      <c r="AB178" s="34">
        <v>123558.69</v>
      </c>
      <c r="AC178" s="34">
        <v>887054.84000000008</v>
      </c>
      <c r="AD178" s="34">
        <v>0</v>
      </c>
      <c r="AE178" s="34">
        <v>0</v>
      </c>
      <c r="AG178" s="22"/>
    </row>
    <row r="179" spans="1:33" ht="15.95" customHeight="1" outlineLevel="1" collapsed="1" x14ac:dyDescent="0.2">
      <c r="A179" s="1">
        <v>25</v>
      </c>
      <c r="B179" s="15" t="s">
        <v>217</v>
      </c>
      <c r="D179" s="21" t="s">
        <v>218</v>
      </c>
      <c r="E179" s="27">
        <f t="shared" ref="E179:AE179" si="13">SUBTOTAL(9,E174:E178)</f>
        <v>5731112.3399999999</v>
      </c>
      <c r="F179" s="34">
        <f t="shared" si="13"/>
        <v>5308.75</v>
      </c>
      <c r="G179" s="34">
        <f t="shared" si="13"/>
        <v>49898.46</v>
      </c>
      <c r="H179" s="34">
        <f t="shared" si="13"/>
        <v>0</v>
      </c>
      <c r="I179" s="34">
        <f t="shared" si="13"/>
        <v>25940.239999999998</v>
      </c>
      <c r="J179" s="34">
        <f t="shared" si="13"/>
        <v>250338.87999999998</v>
      </c>
      <c r="K179" s="34">
        <f t="shared" si="13"/>
        <v>55704.869999999995</v>
      </c>
      <c r="L179" s="34">
        <f t="shared" si="13"/>
        <v>826511.35</v>
      </c>
      <c r="M179" s="34">
        <f t="shared" si="13"/>
        <v>0</v>
      </c>
      <c r="N179" s="34">
        <f t="shared" si="13"/>
        <v>529255.32000000007</v>
      </c>
      <c r="O179" s="34">
        <f t="shared" si="13"/>
        <v>139730.23000000001</v>
      </c>
      <c r="P179" s="34">
        <f t="shared" si="13"/>
        <v>1214656.3999999999</v>
      </c>
      <c r="Q179" s="34">
        <f t="shared" si="13"/>
        <v>62946.400000000001</v>
      </c>
      <c r="R179" s="34">
        <f t="shared" si="13"/>
        <v>127463.79</v>
      </c>
      <c r="S179" s="34">
        <f t="shared" si="13"/>
        <v>0</v>
      </c>
      <c r="T179" s="34">
        <f t="shared" si="13"/>
        <v>72956.710000000006</v>
      </c>
      <c r="U179" s="34">
        <f t="shared" si="13"/>
        <v>430996.02</v>
      </c>
      <c r="V179" s="34">
        <f t="shared" si="13"/>
        <v>0</v>
      </c>
      <c r="W179" s="34">
        <f t="shared" si="13"/>
        <v>407909.57999999996</v>
      </c>
      <c r="X179" s="34">
        <f t="shared" si="13"/>
        <v>148425.09999999998</v>
      </c>
      <c r="Y179" s="34">
        <f t="shared" si="13"/>
        <v>138484.62999999998</v>
      </c>
      <c r="Z179" s="34">
        <f t="shared" si="13"/>
        <v>39937.5</v>
      </c>
      <c r="AA179" s="34">
        <f t="shared" si="13"/>
        <v>68791.41</v>
      </c>
      <c r="AB179" s="34">
        <f t="shared" si="13"/>
        <v>123558.69</v>
      </c>
      <c r="AC179" s="34">
        <f t="shared" si="13"/>
        <v>887054.84000000008</v>
      </c>
      <c r="AD179" s="34">
        <f t="shared" si="13"/>
        <v>33200.550000000003</v>
      </c>
      <c r="AE179" s="34">
        <f t="shared" si="13"/>
        <v>92042.62</v>
      </c>
      <c r="AG179" s="22"/>
    </row>
    <row r="180" spans="1:33" ht="15.95" customHeight="1" outlineLevel="1" x14ac:dyDescent="0.2">
      <c r="A180" s="1">
        <v>26</v>
      </c>
      <c r="B180" s="15"/>
      <c r="D180" s="21" t="s">
        <v>219</v>
      </c>
      <c r="E180" s="27"/>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G180" s="22"/>
    </row>
    <row r="181" spans="1:33" ht="15.95" hidden="1" customHeight="1" outlineLevel="2" x14ac:dyDescent="0.2">
      <c r="B181" s="2" t="s">
        <v>220</v>
      </c>
      <c r="C181" s="2" t="s">
        <v>221</v>
      </c>
      <c r="D181" s="2" t="s">
        <v>402</v>
      </c>
      <c r="E181" s="27">
        <f t="shared" si="7"/>
        <v>77483.940000000017</v>
      </c>
      <c r="F181" s="34">
        <v>146.72999999999999</v>
      </c>
      <c r="G181" s="34">
        <v>1378.96</v>
      </c>
      <c r="H181" s="34">
        <v>0</v>
      </c>
      <c r="I181" s="34">
        <v>916.56000000000006</v>
      </c>
      <c r="J181" s="34">
        <v>0</v>
      </c>
      <c r="K181" s="34">
        <v>1351.9</v>
      </c>
      <c r="L181" s="34">
        <v>17104.14</v>
      </c>
      <c r="M181" s="34">
        <v>0</v>
      </c>
      <c r="N181" s="34">
        <v>882.65</v>
      </c>
      <c r="O181" s="34">
        <v>1047.76</v>
      </c>
      <c r="P181" s="34">
        <v>0</v>
      </c>
      <c r="Q181" s="34">
        <v>1961.97</v>
      </c>
      <c r="R181" s="34">
        <v>2125.38</v>
      </c>
      <c r="S181" s="34">
        <v>0</v>
      </c>
      <c r="T181" s="34">
        <v>2863.66</v>
      </c>
      <c r="U181" s="34">
        <v>18516.77</v>
      </c>
      <c r="V181" s="34">
        <v>0</v>
      </c>
      <c r="W181" s="34">
        <v>11546.46</v>
      </c>
      <c r="X181" s="34">
        <v>6173.2199999999993</v>
      </c>
      <c r="Y181" s="34">
        <v>5876.86</v>
      </c>
      <c r="Z181" s="34">
        <v>0</v>
      </c>
      <c r="AA181" s="34">
        <v>1917.27</v>
      </c>
      <c r="AB181" s="34">
        <v>97.91</v>
      </c>
      <c r="AC181" s="34">
        <v>3575.74</v>
      </c>
      <c r="AD181" s="34">
        <v>0</v>
      </c>
      <c r="AE181" s="34">
        <v>0</v>
      </c>
      <c r="AG181" s="22"/>
    </row>
    <row r="182" spans="1:33" ht="15.95" hidden="1" customHeight="1" outlineLevel="2" x14ac:dyDescent="0.2">
      <c r="B182" s="2" t="s">
        <v>220</v>
      </c>
      <c r="C182" s="2" t="s">
        <v>222</v>
      </c>
      <c r="D182" s="2" t="s">
        <v>403</v>
      </c>
      <c r="E182" s="27">
        <f t="shared" si="7"/>
        <v>6830.4199999999992</v>
      </c>
      <c r="F182" s="34">
        <v>25.16</v>
      </c>
      <c r="G182" s="34">
        <v>236.42</v>
      </c>
      <c r="H182" s="34">
        <v>0</v>
      </c>
      <c r="I182" s="34">
        <v>157.13</v>
      </c>
      <c r="J182" s="34">
        <v>0</v>
      </c>
      <c r="K182" s="34">
        <v>44.89</v>
      </c>
      <c r="L182" s="34">
        <v>2122.02</v>
      </c>
      <c r="M182" s="34">
        <v>0</v>
      </c>
      <c r="N182" s="34">
        <v>151.30000000000001</v>
      </c>
      <c r="O182" s="34">
        <v>54.24</v>
      </c>
      <c r="P182" s="34">
        <v>0</v>
      </c>
      <c r="Q182" s="34">
        <v>0</v>
      </c>
      <c r="R182" s="34">
        <v>0</v>
      </c>
      <c r="S182" s="34">
        <v>0</v>
      </c>
      <c r="T182" s="34">
        <v>0</v>
      </c>
      <c r="U182" s="34">
        <v>0</v>
      </c>
      <c r="V182" s="34">
        <v>0</v>
      </c>
      <c r="W182" s="34">
        <v>1807.48</v>
      </c>
      <c r="X182" s="34">
        <v>791.66</v>
      </c>
      <c r="Y182" s="34">
        <v>810.23</v>
      </c>
      <c r="Z182" s="34">
        <v>0</v>
      </c>
      <c r="AA182" s="34">
        <v>0</v>
      </c>
      <c r="AB182" s="34">
        <v>16.79</v>
      </c>
      <c r="AC182" s="34">
        <v>613.1</v>
      </c>
      <c r="AD182" s="34">
        <v>0</v>
      </c>
      <c r="AE182" s="34">
        <v>0</v>
      </c>
      <c r="AG182" s="22"/>
    </row>
    <row r="183" spans="1:33" ht="15.95" hidden="1" customHeight="1" outlineLevel="2" x14ac:dyDescent="0.2">
      <c r="B183" s="2" t="s">
        <v>220</v>
      </c>
      <c r="C183" s="2" t="s">
        <v>223</v>
      </c>
      <c r="D183" s="2" t="s">
        <v>404</v>
      </c>
      <c r="E183" s="27">
        <f t="shared" si="7"/>
        <v>26725.52</v>
      </c>
      <c r="F183" s="34">
        <v>57.7</v>
      </c>
      <c r="G183" s="34">
        <v>542.41999999999996</v>
      </c>
      <c r="H183" s="34">
        <v>0</v>
      </c>
      <c r="I183" s="34">
        <v>360.53000000000003</v>
      </c>
      <c r="J183" s="34">
        <v>0</v>
      </c>
      <c r="K183" s="34">
        <v>532.62</v>
      </c>
      <c r="L183" s="34">
        <v>6728.08</v>
      </c>
      <c r="M183" s="34">
        <v>0</v>
      </c>
      <c r="N183" s="34">
        <v>347.17</v>
      </c>
      <c r="O183" s="34">
        <v>287.73</v>
      </c>
      <c r="P183" s="34">
        <v>0</v>
      </c>
      <c r="Q183" s="34">
        <v>771.78</v>
      </c>
      <c r="R183" s="34">
        <v>0</v>
      </c>
      <c r="S183" s="34">
        <v>0</v>
      </c>
      <c r="T183" s="34">
        <v>220.1</v>
      </c>
      <c r="U183" s="34">
        <v>7280.77</v>
      </c>
      <c r="V183" s="34">
        <v>0</v>
      </c>
      <c r="W183" s="34">
        <v>4542.25</v>
      </c>
      <c r="X183" s="34">
        <v>613.76</v>
      </c>
      <c r="Y183" s="34">
        <v>2311.91</v>
      </c>
      <c r="Z183" s="34">
        <v>0</v>
      </c>
      <c r="AA183" s="34">
        <v>683.56999999999994</v>
      </c>
      <c r="AB183" s="34">
        <v>38.54</v>
      </c>
      <c r="AC183" s="34">
        <v>1406.59</v>
      </c>
      <c r="AD183" s="34">
        <v>0</v>
      </c>
      <c r="AE183" s="34">
        <v>0</v>
      </c>
      <c r="AG183" s="22"/>
    </row>
    <row r="184" spans="1:33" ht="15.95" hidden="1" customHeight="1" outlineLevel="2" x14ac:dyDescent="0.2">
      <c r="B184" s="2" t="s">
        <v>220</v>
      </c>
      <c r="C184" s="2" t="s">
        <v>224</v>
      </c>
      <c r="D184" s="2" t="s">
        <v>405</v>
      </c>
      <c r="E184" s="27">
        <f t="shared" si="7"/>
        <v>19407.739999999998</v>
      </c>
      <c r="F184" s="34">
        <v>46.34</v>
      </c>
      <c r="G184" s="34">
        <v>435.54</v>
      </c>
      <c r="H184" s="34">
        <v>0</v>
      </c>
      <c r="I184" s="34">
        <v>289.49</v>
      </c>
      <c r="J184" s="34">
        <v>0</v>
      </c>
      <c r="K184" s="34">
        <v>82.75</v>
      </c>
      <c r="L184" s="34">
        <v>5354.58</v>
      </c>
      <c r="M184" s="34">
        <v>0</v>
      </c>
      <c r="N184" s="34">
        <v>278.76</v>
      </c>
      <c r="O184" s="34">
        <v>0</v>
      </c>
      <c r="P184" s="34">
        <v>0</v>
      </c>
      <c r="Q184" s="34">
        <v>0</v>
      </c>
      <c r="R184" s="34">
        <v>0</v>
      </c>
      <c r="S184" s="34">
        <v>0</v>
      </c>
      <c r="T184" s="34">
        <v>176.74999999999997</v>
      </c>
      <c r="U184" s="34">
        <v>5848.27</v>
      </c>
      <c r="V184" s="34">
        <v>0</v>
      </c>
      <c r="W184" s="34">
        <v>3329.4300000000003</v>
      </c>
      <c r="X184" s="34">
        <v>0</v>
      </c>
      <c r="Y184" s="34">
        <v>1856.3</v>
      </c>
      <c r="Z184" s="34">
        <v>0</v>
      </c>
      <c r="AA184" s="34">
        <v>549.03</v>
      </c>
      <c r="AB184" s="34">
        <v>30.94</v>
      </c>
      <c r="AC184" s="34">
        <v>1129.56</v>
      </c>
      <c r="AD184" s="34">
        <v>0</v>
      </c>
      <c r="AE184" s="34">
        <v>0</v>
      </c>
      <c r="AG184" s="22"/>
    </row>
    <row r="185" spans="1:33" ht="15.95" hidden="1" customHeight="1" outlineLevel="2" x14ac:dyDescent="0.2">
      <c r="B185" s="2" t="s">
        <v>220</v>
      </c>
      <c r="C185" s="2" t="s">
        <v>225</v>
      </c>
      <c r="D185" s="2" t="s">
        <v>406</v>
      </c>
      <c r="E185" s="27">
        <f t="shared" si="7"/>
        <v>5149.58</v>
      </c>
      <c r="F185" s="34">
        <v>15.13</v>
      </c>
      <c r="G185" s="34">
        <v>142.18</v>
      </c>
      <c r="H185" s="34">
        <v>0</v>
      </c>
      <c r="I185" s="34">
        <v>94.5</v>
      </c>
      <c r="J185" s="34">
        <v>0</v>
      </c>
      <c r="K185" s="34">
        <v>139.62</v>
      </c>
      <c r="L185" s="34">
        <v>611.69000000000005</v>
      </c>
      <c r="M185" s="34">
        <v>0</v>
      </c>
      <c r="N185" s="34">
        <v>91.03</v>
      </c>
      <c r="O185" s="34">
        <v>75.42</v>
      </c>
      <c r="P185" s="34">
        <v>0</v>
      </c>
      <c r="Q185" s="34">
        <v>202.29</v>
      </c>
      <c r="R185" s="34">
        <v>0</v>
      </c>
      <c r="S185" s="34">
        <v>0</v>
      </c>
      <c r="T185" s="34">
        <v>57.749999999999993</v>
      </c>
      <c r="U185" s="34">
        <v>1910.33</v>
      </c>
      <c r="V185" s="34">
        <v>0</v>
      </c>
      <c r="W185" s="34">
        <v>937.21</v>
      </c>
      <c r="X185" s="34">
        <v>162.71</v>
      </c>
      <c r="Y185" s="34">
        <v>151.66999999999999</v>
      </c>
      <c r="Z185" s="34">
        <v>0</v>
      </c>
      <c r="AA185" s="34">
        <v>179.22</v>
      </c>
      <c r="AB185" s="34">
        <v>10.09</v>
      </c>
      <c r="AC185" s="34">
        <v>368.74</v>
      </c>
      <c r="AD185" s="34">
        <v>0</v>
      </c>
      <c r="AE185" s="34">
        <v>0</v>
      </c>
      <c r="AG185" s="22"/>
    </row>
    <row r="186" spans="1:33" ht="15.95" customHeight="1" outlineLevel="1" collapsed="1" x14ac:dyDescent="0.2">
      <c r="A186" s="1">
        <v>27</v>
      </c>
      <c r="B186" s="15" t="s">
        <v>226</v>
      </c>
      <c r="D186" s="21" t="s">
        <v>227</v>
      </c>
      <c r="E186" s="27">
        <f t="shared" ref="E186:AE186" si="14">SUBTOTAL(9,E181:E185)</f>
        <v>135597.20000000001</v>
      </c>
      <c r="F186" s="34">
        <f t="shared" si="14"/>
        <v>291.05999999999995</v>
      </c>
      <c r="G186" s="34">
        <f t="shared" si="14"/>
        <v>2735.52</v>
      </c>
      <c r="H186" s="34">
        <f t="shared" si="14"/>
        <v>0</v>
      </c>
      <c r="I186" s="34">
        <f t="shared" si="14"/>
        <v>1818.21</v>
      </c>
      <c r="J186" s="34">
        <f t="shared" si="14"/>
        <v>0</v>
      </c>
      <c r="K186" s="34">
        <f t="shared" si="14"/>
        <v>2151.7800000000002</v>
      </c>
      <c r="L186" s="34">
        <f t="shared" si="14"/>
        <v>31920.51</v>
      </c>
      <c r="M186" s="34">
        <f t="shared" si="14"/>
        <v>0</v>
      </c>
      <c r="N186" s="34">
        <f t="shared" si="14"/>
        <v>1750.91</v>
      </c>
      <c r="O186" s="34">
        <f t="shared" si="14"/>
        <v>1465.15</v>
      </c>
      <c r="P186" s="34">
        <f t="shared" si="14"/>
        <v>0</v>
      </c>
      <c r="Q186" s="34">
        <f t="shared" si="14"/>
        <v>2936.04</v>
      </c>
      <c r="R186" s="34">
        <f t="shared" si="14"/>
        <v>2125.38</v>
      </c>
      <c r="S186" s="34">
        <f t="shared" si="14"/>
        <v>0</v>
      </c>
      <c r="T186" s="34">
        <f t="shared" si="14"/>
        <v>3318.2599999999998</v>
      </c>
      <c r="U186" s="34">
        <f t="shared" si="14"/>
        <v>33556.14</v>
      </c>
      <c r="V186" s="34">
        <f t="shared" si="14"/>
        <v>0</v>
      </c>
      <c r="W186" s="34">
        <f t="shared" si="14"/>
        <v>22162.829999999998</v>
      </c>
      <c r="X186" s="34">
        <f t="shared" si="14"/>
        <v>7741.3499999999995</v>
      </c>
      <c r="Y186" s="34">
        <f t="shared" si="14"/>
        <v>11006.97</v>
      </c>
      <c r="Z186" s="34">
        <f t="shared" si="14"/>
        <v>0</v>
      </c>
      <c r="AA186" s="34">
        <f t="shared" si="14"/>
        <v>3329.0899999999997</v>
      </c>
      <c r="AB186" s="34">
        <f t="shared" si="14"/>
        <v>194.26999999999998</v>
      </c>
      <c r="AC186" s="34">
        <f t="shared" si="14"/>
        <v>7093.73</v>
      </c>
      <c r="AD186" s="34">
        <f t="shared" si="14"/>
        <v>0</v>
      </c>
      <c r="AE186" s="34">
        <f t="shared" si="14"/>
        <v>0</v>
      </c>
      <c r="AG186" s="22"/>
    </row>
    <row r="187" spans="1:33" ht="15.95" hidden="1" customHeight="1" outlineLevel="2" x14ac:dyDescent="0.2">
      <c r="B187" s="2" t="s">
        <v>228</v>
      </c>
      <c r="C187" s="2" t="s">
        <v>221</v>
      </c>
      <c r="D187" s="2" t="s">
        <v>402</v>
      </c>
      <c r="E187" s="27">
        <f t="shared" si="7"/>
        <v>978982.97000000009</v>
      </c>
      <c r="F187" s="34">
        <v>2619.92</v>
      </c>
      <c r="G187" s="34">
        <v>5878.75</v>
      </c>
      <c r="H187" s="34">
        <v>0</v>
      </c>
      <c r="I187" s="34">
        <v>3907.46</v>
      </c>
      <c r="J187" s="34">
        <v>29701.850000000006</v>
      </c>
      <c r="K187" s="34">
        <v>7192.7899999999991</v>
      </c>
      <c r="L187" s="34">
        <v>102404.11000000002</v>
      </c>
      <c r="M187" s="34">
        <v>0</v>
      </c>
      <c r="N187" s="34">
        <v>94927.180000000008</v>
      </c>
      <c r="O187" s="34">
        <v>14845.22</v>
      </c>
      <c r="P187" s="34">
        <v>250464.5</v>
      </c>
      <c r="Q187" s="34">
        <v>9088.5</v>
      </c>
      <c r="R187" s="34">
        <v>19529.91</v>
      </c>
      <c r="S187" s="34">
        <v>0</v>
      </c>
      <c r="T187" s="34">
        <v>12951</v>
      </c>
      <c r="U187" s="34">
        <v>78939.94</v>
      </c>
      <c r="V187" s="34">
        <v>0</v>
      </c>
      <c r="W187" s="34">
        <v>58350.26</v>
      </c>
      <c r="X187" s="34">
        <v>31537.370000000003</v>
      </c>
      <c r="Y187" s="34">
        <v>25053.96</v>
      </c>
      <c r="Z187" s="34">
        <v>7350.11</v>
      </c>
      <c r="AA187" s="34">
        <v>11425.77</v>
      </c>
      <c r="AB187" s="34">
        <v>9588.5300000000007</v>
      </c>
      <c r="AC187" s="34">
        <v>193230.25</v>
      </c>
      <c r="AD187" s="34">
        <v>3219.77</v>
      </c>
      <c r="AE187" s="34">
        <v>6775.82</v>
      </c>
      <c r="AG187" s="22"/>
    </row>
    <row r="188" spans="1:33" ht="15.95" hidden="1" customHeight="1" outlineLevel="2" x14ac:dyDescent="0.2">
      <c r="B188" s="2" t="s">
        <v>228</v>
      </c>
      <c r="C188" s="2" t="s">
        <v>222</v>
      </c>
      <c r="D188" s="2" t="s">
        <v>403</v>
      </c>
      <c r="E188" s="27">
        <f t="shared" si="7"/>
        <v>110761.06</v>
      </c>
      <c r="F188" s="34">
        <v>452.43</v>
      </c>
      <c r="G188" s="34">
        <v>1007.89</v>
      </c>
      <c r="H188" s="34">
        <v>0</v>
      </c>
      <c r="I188" s="34">
        <v>669.89</v>
      </c>
      <c r="J188" s="34">
        <v>0</v>
      </c>
      <c r="K188" s="34">
        <v>253.15</v>
      </c>
      <c r="L188" s="34">
        <v>12133</v>
      </c>
      <c r="M188" s="34">
        <v>0</v>
      </c>
      <c r="N188" s="34">
        <v>16274.900000000001</v>
      </c>
      <c r="O188" s="34">
        <v>1543</v>
      </c>
      <c r="P188" s="34">
        <v>25546.86</v>
      </c>
      <c r="Q188" s="34">
        <v>0</v>
      </c>
      <c r="R188" s="34">
        <v>0</v>
      </c>
      <c r="S188" s="34">
        <v>0</v>
      </c>
      <c r="T188" s="34">
        <v>0</v>
      </c>
      <c r="U188" s="34">
        <v>0</v>
      </c>
      <c r="V188" s="34">
        <v>0</v>
      </c>
      <c r="W188" s="34">
        <v>7925.9</v>
      </c>
      <c r="X188" s="34">
        <v>4264.4700000000012</v>
      </c>
      <c r="Y188" s="34">
        <v>3454.11</v>
      </c>
      <c r="Z188" s="34">
        <v>1260.1600000000001</v>
      </c>
      <c r="AA188" s="34">
        <v>0</v>
      </c>
      <c r="AB188" s="34">
        <v>1643.4</v>
      </c>
      <c r="AC188" s="34">
        <v>33170.21</v>
      </c>
      <c r="AD188" s="34">
        <v>0</v>
      </c>
      <c r="AE188" s="34">
        <v>1161.69</v>
      </c>
      <c r="AG188" s="22"/>
    </row>
    <row r="189" spans="1:33" ht="15.95" hidden="1" customHeight="1" outlineLevel="2" x14ac:dyDescent="0.2">
      <c r="B189" s="2" t="s">
        <v>228</v>
      </c>
      <c r="C189" s="2" t="s">
        <v>223</v>
      </c>
      <c r="D189" s="2" t="s">
        <v>404</v>
      </c>
      <c r="E189" s="27">
        <f t="shared" si="7"/>
        <v>301374.32</v>
      </c>
      <c r="F189" s="34">
        <v>1013.07</v>
      </c>
      <c r="G189" s="34">
        <v>2312.41</v>
      </c>
      <c r="H189" s="34">
        <v>0</v>
      </c>
      <c r="I189" s="34">
        <v>1536.99</v>
      </c>
      <c r="J189" s="34">
        <v>11682.03</v>
      </c>
      <c r="K189" s="34">
        <v>2833.88</v>
      </c>
      <c r="L189" s="34">
        <v>40282.65</v>
      </c>
      <c r="M189" s="34">
        <v>0</v>
      </c>
      <c r="N189" s="34">
        <v>37340.559999999998</v>
      </c>
      <c r="O189" s="34">
        <v>2298.8200000000002</v>
      </c>
      <c r="P189" s="34">
        <v>39940.53</v>
      </c>
      <c r="Q189" s="34">
        <v>3575.12</v>
      </c>
      <c r="R189" s="34">
        <v>18.91</v>
      </c>
      <c r="S189" s="34">
        <v>0</v>
      </c>
      <c r="T189" s="34">
        <v>940.85</v>
      </c>
      <c r="U189" s="34">
        <v>31039.05</v>
      </c>
      <c r="V189" s="34">
        <v>0</v>
      </c>
      <c r="W189" s="34">
        <v>22953.97</v>
      </c>
      <c r="X189" s="34">
        <v>2966.27</v>
      </c>
      <c r="Y189" s="34">
        <v>9856.0499999999993</v>
      </c>
      <c r="Z189" s="34">
        <v>2891.2</v>
      </c>
      <c r="AA189" s="34">
        <v>4178.51</v>
      </c>
      <c r="AB189" s="34">
        <v>3772.5</v>
      </c>
      <c r="AC189" s="34">
        <v>76009.150000000009</v>
      </c>
      <c r="AD189" s="34">
        <v>1266.51</v>
      </c>
      <c r="AE189" s="34">
        <v>2665.29</v>
      </c>
      <c r="AG189" s="22"/>
    </row>
    <row r="190" spans="1:33" ht="15.95" hidden="1" customHeight="1" outlineLevel="2" x14ac:dyDescent="0.2">
      <c r="B190" s="2" t="s">
        <v>228</v>
      </c>
      <c r="C190" s="2" t="s">
        <v>224</v>
      </c>
      <c r="D190" s="2" t="s">
        <v>405</v>
      </c>
      <c r="E190" s="27">
        <f t="shared" si="7"/>
        <v>194713.50999999998</v>
      </c>
      <c r="F190" s="34">
        <v>811.18</v>
      </c>
      <c r="G190" s="34">
        <v>1856.75</v>
      </c>
      <c r="H190" s="34">
        <v>0</v>
      </c>
      <c r="I190" s="34">
        <v>1234.18</v>
      </c>
      <c r="J190" s="34">
        <v>9379.7800000000007</v>
      </c>
      <c r="K190" s="34">
        <v>466.59</v>
      </c>
      <c r="L190" s="34">
        <v>29602.839999999997</v>
      </c>
      <c r="M190" s="34">
        <v>0</v>
      </c>
      <c r="N190" s="34">
        <v>29981.84</v>
      </c>
      <c r="O190" s="34">
        <v>0</v>
      </c>
      <c r="P190" s="34">
        <v>0</v>
      </c>
      <c r="Q190" s="34">
        <v>0</v>
      </c>
      <c r="R190" s="34">
        <v>18.91</v>
      </c>
      <c r="S190" s="34">
        <v>0</v>
      </c>
      <c r="T190" s="34">
        <v>755.55</v>
      </c>
      <c r="U190" s="34">
        <v>24932.1</v>
      </c>
      <c r="V190" s="34">
        <v>0</v>
      </c>
      <c r="W190" s="34">
        <v>14599.789999999999</v>
      </c>
      <c r="X190" s="34">
        <v>270.88</v>
      </c>
      <c r="Y190" s="34">
        <v>7913.72</v>
      </c>
      <c r="Z190" s="34">
        <v>2321.4699999999998</v>
      </c>
      <c r="AA190" s="34">
        <v>3355.81</v>
      </c>
      <c r="AB190" s="34">
        <v>3029.55</v>
      </c>
      <c r="AC190" s="34">
        <v>61040.909999999996</v>
      </c>
      <c r="AD190" s="34">
        <v>1001.55</v>
      </c>
      <c r="AE190" s="34">
        <v>2140.11</v>
      </c>
      <c r="AG190" s="22"/>
    </row>
    <row r="191" spans="1:33" ht="15.95" hidden="1" customHeight="1" outlineLevel="2" x14ac:dyDescent="0.2">
      <c r="B191" s="2" t="s">
        <v>228</v>
      </c>
      <c r="C191" s="2" t="s">
        <v>225</v>
      </c>
      <c r="D191" s="2" t="s">
        <v>406</v>
      </c>
      <c r="E191" s="27">
        <f t="shared" si="7"/>
        <v>69123.199999999997</v>
      </c>
      <c r="F191" s="34">
        <v>256.25</v>
      </c>
      <c r="G191" s="34">
        <v>606.16</v>
      </c>
      <c r="H191" s="34">
        <v>0</v>
      </c>
      <c r="I191" s="34">
        <v>402.90999999999997</v>
      </c>
      <c r="J191" s="34">
        <v>3061.7500000000005</v>
      </c>
      <c r="K191" s="34">
        <v>742.91999999999985</v>
      </c>
      <c r="L191" s="34">
        <v>3792.12</v>
      </c>
      <c r="M191" s="34">
        <v>0</v>
      </c>
      <c r="N191" s="34">
        <v>9788.1</v>
      </c>
      <c r="O191" s="34">
        <v>602.55999999999995</v>
      </c>
      <c r="P191" s="34">
        <v>10363.060000000001</v>
      </c>
      <c r="Q191" s="34">
        <v>937.13000000000011</v>
      </c>
      <c r="R191" s="34">
        <v>9.4499999999999993</v>
      </c>
      <c r="S191" s="34">
        <v>0</v>
      </c>
      <c r="T191" s="34">
        <v>246.82000000000002</v>
      </c>
      <c r="U191" s="34">
        <v>8144.06</v>
      </c>
      <c r="V191" s="34">
        <v>0</v>
      </c>
      <c r="W191" s="34">
        <v>4936.53</v>
      </c>
      <c r="X191" s="34">
        <v>785.32</v>
      </c>
      <c r="Y191" s="34">
        <v>646.56999999999994</v>
      </c>
      <c r="Z191" s="34">
        <v>757.86</v>
      </c>
      <c r="AA191" s="34">
        <v>1095.46</v>
      </c>
      <c r="AB191" s="34">
        <v>988.97</v>
      </c>
      <c r="AC191" s="34">
        <v>19928.560000000001</v>
      </c>
      <c r="AD191" s="34">
        <v>331.99</v>
      </c>
      <c r="AE191" s="34">
        <v>698.65</v>
      </c>
      <c r="AG191" s="22"/>
    </row>
    <row r="192" spans="1:33" ht="15.95" customHeight="1" outlineLevel="1" collapsed="1" x14ac:dyDescent="0.2">
      <c r="A192" s="1">
        <v>28</v>
      </c>
      <c r="B192" s="15" t="s">
        <v>229</v>
      </c>
      <c r="D192" s="21" t="s">
        <v>230</v>
      </c>
      <c r="E192" s="27">
        <f t="shared" ref="E192:AE192" si="15">SUBTOTAL(9,E187:E191)</f>
        <v>1654955.06</v>
      </c>
      <c r="F192" s="34">
        <f t="shared" si="15"/>
        <v>5152.8500000000004</v>
      </c>
      <c r="G192" s="34">
        <f t="shared" si="15"/>
        <v>11661.96</v>
      </c>
      <c r="H192" s="34">
        <f t="shared" si="15"/>
        <v>0</v>
      </c>
      <c r="I192" s="34">
        <f t="shared" si="15"/>
        <v>7751.43</v>
      </c>
      <c r="J192" s="34">
        <f t="shared" si="15"/>
        <v>53825.41</v>
      </c>
      <c r="K192" s="34">
        <f t="shared" si="15"/>
        <v>11489.33</v>
      </c>
      <c r="L192" s="34">
        <f t="shared" si="15"/>
        <v>188214.72</v>
      </c>
      <c r="M192" s="34">
        <f t="shared" si="15"/>
        <v>0</v>
      </c>
      <c r="N192" s="34">
        <f t="shared" si="15"/>
        <v>188312.58000000002</v>
      </c>
      <c r="O192" s="34">
        <f t="shared" si="15"/>
        <v>19289.600000000002</v>
      </c>
      <c r="P192" s="34">
        <f t="shared" si="15"/>
        <v>326314.95</v>
      </c>
      <c r="Q192" s="34">
        <f t="shared" si="15"/>
        <v>13600.75</v>
      </c>
      <c r="R192" s="34">
        <f t="shared" si="15"/>
        <v>19577.18</v>
      </c>
      <c r="S192" s="34">
        <f t="shared" si="15"/>
        <v>0</v>
      </c>
      <c r="T192" s="34">
        <f t="shared" si="15"/>
        <v>14894.22</v>
      </c>
      <c r="U192" s="34">
        <f t="shared" si="15"/>
        <v>143055.15</v>
      </c>
      <c r="V192" s="34">
        <f t="shared" si="15"/>
        <v>0</v>
      </c>
      <c r="W192" s="34">
        <f t="shared" si="15"/>
        <v>108766.45</v>
      </c>
      <c r="X192" s="34">
        <f t="shared" si="15"/>
        <v>39824.31</v>
      </c>
      <c r="Y192" s="34">
        <f t="shared" si="15"/>
        <v>46924.409999999996</v>
      </c>
      <c r="Z192" s="34">
        <f t="shared" si="15"/>
        <v>14580.800000000001</v>
      </c>
      <c r="AA192" s="34">
        <f t="shared" si="15"/>
        <v>20055.55</v>
      </c>
      <c r="AB192" s="34">
        <f t="shared" si="15"/>
        <v>19022.95</v>
      </c>
      <c r="AC192" s="34">
        <f t="shared" si="15"/>
        <v>383379.07999999996</v>
      </c>
      <c r="AD192" s="34">
        <f t="shared" si="15"/>
        <v>5819.82</v>
      </c>
      <c r="AE192" s="34">
        <f t="shared" si="15"/>
        <v>13441.56</v>
      </c>
      <c r="AG192" s="22"/>
    </row>
    <row r="193" spans="1:33" ht="15.95" customHeight="1" outlineLevel="1" x14ac:dyDescent="0.2">
      <c r="A193" s="1">
        <v>29</v>
      </c>
      <c r="B193" s="15"/>
      <c r="D193" s="21" t="s">
        <v>231</v>
      </c>
      <c r="E193" s="27"/>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G193" s="22"/>
    </row>
    <row r="194" spans="1:33" ht="15.95" hidden="1" customHeight="1" outlineLevel="2" x14ac:dyDescent="0.2">
      <c r="B194" s="2" t="s">
        <v>232</v>
      </c>
      <c r="C194" s="2" t="s">
        <v>233</v>
      </c>
      <c r="D194" s="2" t="s">
        <v>407</v>
      </c>
      <c r="E194" s="27">
        <f t="shared" si="7"/>
        <v>0</v>
      </c>
      <c r="F194" s="34">
        <v>0</v>
      </c>
      <c r="G194" s="34">
        <v>0</v>
      </c>
      <c r="H194" s="34">
        <v>0</v>
      </c>
      <c r="I194" s="34">
        <v>0</v>
      </c>
      <c r="J194" s="34">
        <v>0</v>
      </c>
      <c r="K194" s="34">
        <v>0</v>
      </c>
      <c r="L194" s="34">
        <v>0</v>
      </c>
      <c r="M194" s="34">
        <v>0</v>
      </c>
      <c r="N194" s="34">
        <v>0</v>
      </c>
      <c r="O194" s="34">
        <v>0</v>
      </c>
      <c r="P194" s="34">
        <v>0</v>
      </c>
      <c r="Q194" s="34">
        <v>0</v>
      </c>
      <c r="R194" s="34">
        <v>0</v>
      </c>
      <c r="S194" s="34">
        <v>0</v>
      </c>
      <c r="T194" s="34">
        <v>0</v>
      </c>
      <c r="U194" s="34">
        <v>0</v>
      </c>
      <c r="V194" s="34">
        <v>0</v>
      </c>
      <c r="W194" s="34">
        <v>0</v>
      </c>
      <c r="X194" s="34">
        <v>0</v>
      </c>
      <c r="Y194" s="34">
        <v>0</v>
      </c>
      <c r="Z194" s="34">
        <v>0</v>
      </c>
      <c r="AA194" s="34">
        <v>0</v>
      </c>
      <c r="AB194" s="34">
        <v>0</v>
      </c>
      <c r="AC194" s="34">
        <v>0</v>
      </c>
      <c r="AD194" s="34">
        <v>0</v>
      </c>
      <c r="AE194" s="34">
        <v>0</v>
      </c>
      <c r="AG194" s="22"/>
    </row>
    <row r="195" spans="1:33" ht="15.95" hidden="1" customHeight="1" outlineLevel="2" x14ac:dyDescent="0.2">
      <c r="B195" s="2" t="s">
        <v>232</v>
      </c>
      <c r="C195" s="2" t="s">
        <v>221</v>
      </c>
      <c r="D195" s="2" t="s">
        <v>402</v>
      </c>
      <c r="E195" s="27">
        <f t="shared" si="7"/>
        <v>246228.77999999997</v>
      </c>
      <c r="F195" s="34">
        <v>384.34</v>
      </c>
      <c r="G195" s="34">
        <v>4193.9400000000005</v>
      </c>
      <c r="H195" s="34">
        <v>0</v>
      </c>
      <c r="I195" s="34">
        <v>3796.6400000000003</v>
      </c>
      <c r="J195" s="34">
        <v>0</v>
      </c>
      <c r="K195" s="34">
        <v>4283.0200000000004</v>
      </c>
      <c r="L195" s="34">
        <v>58376.459999999992</v>
      </c>
      <c r="M195" s="34">
        <v>0</v>
      </c>
      <c r="N195" s="34">
        <v>2722.01</v>
      </c>
      <c r="O195" s="34">
        <v>3236.84</v>
      </c>
      <c r="P195" s="34">
        <v>0</v>
      </c>
      <c r="Q195" s="34">
        <v>6330.42</v>
      </c>
      <c r="R195" s="34">
        <v>6318.32</v>
      </c>
      <c r="S195" s="34">
        <v>0</v>
      </c>
      <c r="T195" s="34">
        <v>8608.2800000000007</v>
      </c>
      <c r="U195" s="34">
        <v>56834.53</v>
      </c>
      <c r="V195" s="34">
        <v>0</v>
      </c>
      <c r="W195" s="34">
        <v>36490.74</v>
      </c>
      <c r="X195" s="34">
        <v>17940.920000000006</v>
      </c>
      <c r="Y195" s="34">
        <v>20520.27</v>
      </c>
      <c r="Z195" s="34">
        <v>0</v>
      </c>
      <c r="AA195" s="34">
        <v>6134.66</v>
      </c>
      <c r="AB195" s="34">
        <v>243.79999999999998</v>
      </c>
      <c r="AC195" s="34">
        <v>9813.59</v>
      </c>
      <c r="AD195" s="34">
        <v>0</v>
      </c>
      <c r="AE195" s="34">
        <v>0</v>
      </c>
      <c r="AG195" s="22"/>
    </row>
    <row r="196" spans="1:33" ht="15.95" hidden="1" customHeight="1" outlineLevel="2" x14ac:dyDescent="0.2">
      <c r="B196" s="2" t="s">
        <v>232</v>
      </c>
      <c r="C196" s="2" t="s">
        <v>222</v>
      </c>
      <c r="D196" s="2" t="s">
        <v>403</v>
      </c>
      <c r="E196" s="27">
        <f t="shared" si="7"/>
        <v>21979.000000000004</v>
      </c>
      <c r="F196" s="34">
        <v>65.900000000000006</v>
      </c>
      <c r="G196" s="34">
        <v>719.04</v>
      </c>
      <c r="H196" s="34">
        <v>0</v>
      </c>
      <c r="I196" s="34">
        <v>650.8900000000001</v>
      </c>
      <c r="J196" s="34">
        <v>0</v>
      </c>
      <c r="K196" s="34">
        <v>136.70000000000002</v>
      </c>
      <c r="L196" s="34">
        <v>7258.4800000000005</v>
      </c>
      <c r="M196" s="34">
        <v>0</v>
      </c>
      <c r="N196" s="34">
        <v>466.59000000000003</v>
      </c>
      <c r="O196" s="34">
        <v>167.56</v>
      </c>
      <c r="P196" s="34">
        <v>0</v>
      </c>
      <c r="Q196" s="34">
        <v>0</v>
      </c>
      <c r="R196" s="34">
        <v>0</v>
      </c>
      <c r="S196" s="34">
        <v>0</v>
      </c>
      <c r="T196" s="34">
        <v>0</v>
      </c>
      <c r="U196" s="34">
        <v>0</v>
      </c>
      <c r="V196" s="34">
        <v>0</v>
      </c>
      <c r="W196" s="34">
        <v>5713.34</v>
      </c>
      <c r="X196" s="34">
        <v>2236.8599999999997</v>
      </c>
      <c r="Y196" s="34">
        <v>2839.1800000000003</v>
      </c>
      <c r="Z196" s="34">
        <v>0</v>
      </c>
      <c r="AA196" s="34">
        <v>0</v>
      </c>
      <c r="AB196" s="34">
        <v>41.809999999999995</v>
      </c>
      <c r="AC196" s="34">
        <v>1682.6499999999999</v>
      </c>
      <c r="AD196" s="34">
        <v>0</v>
      </c>
      <c r="AE196" s="34">
        <v>0</v>
      </c>
      <c r="AG196" s="22"/>
    </row>
    <row r="197" spans="1:33" ht="15.95" hidden="1" customHeight="1" outlineLevel="2" x14ac:dyDescent="0.2">
      <c r="B197" s="2" t="s">
        <v>232</v>
      </c>
      <c r="C197" s="2" t="s">
        <v>223</v>
      </c>
      <c r="D197" s="2" t="s">
        <v>404</v>
      </c>
      <c r="E197" s="27">
        <f t="shared" si="7"/>
        <v>85924.99</v>
      </c>
      <c r="F197" s="34">
        <v>151.15</v>
      </c>
      <c r="G197" s="34">
        <v>1649.69</v>
      </c>
      <c r="H197" s="34">
        <v>0</v>
      </c>
      <c r="I197" s="34">
        <v>1493.39</v>
      </c>
      <c r="J197" s="34">
        <v>0</v>
      </c>
      <c r="K197" s="34">
        <v>1687.3899999999999</v>
      </c>
      <c r="L197" s="34">
        <v>22962.95</v>
      </c>
      <c r="M197" s="34">
        <v>0</v>
      </c>
      <c r="N197" s="34">
        <v>1070.6300000000001</v>
      </c>
      <c r="O197" s="34">
        <v>888.88</v>
      </c>
      <c r="P197" s="34">
        <v>0</v>
      </c>
      <c r="Q197" s="34">
        <v>2490.2000000000003</v>
      </c>
      <c r="R197" s="34">
        <v>0</v>
      </c>
      <c r="S197" s="34">
        <v>0</v>
      </c>
      <c r="T197" s="34">
        <v>680.95</v>
      </c>
      <c r="U197" s="34">
        <v>22347.25</v>
      </c>
      <c r="V197" s="34">
        <v>0</v>
      </c>
      <c r="W197" s="34">
        <v>14355.050000000001</v>
      </c>
      <c r="X197" s="34">
        <v>1930.8700000000001</v>
      </c>
      <c r="Y197" s="34">
        <v>8072.6100000000006</v>
      </c>
      <c r="Z197" s="34">
        <v>0</v>
      </c>
      <c r="AA197" s="34">
        <v>2187.64</v>
      </c>
      <c r="AB197" s="34">
        <v>95.960000000000008</v>
      </c>
      <c r="AC197" s="34">
        <v>3860.3799999999997</v>
      </c>
      <c r="AD197" s="34">
        <v>0</v>
      </c>
      <c r="AE197" s="34">
        <v>0</v>
      </c>
      <c r="AG197" s="22"/>
    </row>
    <row r="198" spans="1:33" ht="15.95" hidden="1" customHeight="1" outlineLevel="2" x14ac:dyDescent="0.2">
      <c r="B198" s="2" t="s">
        <v>232</v>
      </c>
      <c r="C198" s="2" t="s">
        <v>224</v>
      </c>
      <c r="D198" s="2" t="s">
        <v>405</v>
      </c>
      <c r="E198" s="27">
        <f t="shared" si="7"/>
        <v>62470.200000000004</v>
      </c>
      <c r="F198" s="34">
        <v>121.37</v>
      </c>
      <c r="G198" s="34">
        <v>1324.6200000000001</v>
      </c>
      <c r="H198" s="34">
        <v>0</v>
      </c>
      <c r="I198" s="34">
        <v>1199.1600000000001</v>
      </c>
      <c r="J198" s="34">
        <v>0</v>
      </c>
      <c r="K198" s="34">
        <v>251.95</v>
      </c>
      <c r="L198" s="34">
        <v>18276.120000000003</v>
      </c>
      <c r="M198" s="34">
        <v>0</v>
      </c>
      <c r="N198" s="34">
        <v>859.65000000000009</v>
      </c>
      <c r="O198" s="34">
        <v>0</v>
      </c>
      <c r="P198" s="34">
        <v>0</v>
      </c>
      <c r="Q198" s="34">
        <v>0</v>
      </c>
      <c r="R198" s="34">
        <v>0</v>
      </c>
      <c r="S198" s="34">
        <v>0</v>
      </c>
      <c r="T198" s="34">
        <v>546.83000000000004</v>
      </c>
      <c r="U198" s="34">
        <v>17950.419999999998</v>
      </c>
      <c r="V198" s="34">
        <v>0</v>
      </c>
      <c r="W198" s="34">
        <v>10524.18</v>
      </c>
      <c r="X198" s="34">
        <v>0</v>
      </c>
      <c r="Y198" s="34">
        <v>6481.74</v>
      </c>
      <c r="Z198" s="34">
        <v>0</v>
      </c>
      <c r="AA198" s="34">
        <v>1757.07</v>
      </c>
      <c r="AB198" s="34">
        <v>77.039999999999992</v>
      </c>
      <c r="AC198" s="34">
        <v>3100.0499999999997</v>
      </c>
      <c r="AD198" s="34">
        <v>0</v>
      </c>
      <c r="AE198" s="34">
        <v>0</v>
      </c>
      <c r="AG198" s="22"/>
    </row>
    <row r="199" spans="1:33" ht="15.95" hidden="1" customHeight="1" outlineLevel="2" x14ac:dyDescent="0.2">
      <c r="B199" s="2" t="s">
        <v>232</v>
      </c>
      <c r="C199" s="2" t="s">
        <v>225</v>
      </c>
      <c r="D199" s="2" t="s">
        <v>406</v>
      </c>
      <c r="E199" s="27">
        <f t="shared" si="7"/>
        <v>16210.82</v>
      </c>
      <c r="F199" s="34">
        <v>39.620000000000005</v>
      </c>
      <c r="G199" s="34">
        <v>432.42999999999995</v>
      </c>
      <c r="H199" s="34">
        <v>0</v>
      </c>
      <c r="I199" s="34">
        <v>391.47</v>
      </c>
      <c r="J199" s="34">
        <v>0</v>
      </c>
      <c r="K199" s="34">
        <v>442.34000000000003</v>
      </c>
      <c r="L199" s="34">
        <v>2075.59</v>
      </c>
      <c r="M199" s="34">
        <v>0</v>
      </c>
      <c r="N199" s="34">
        <v>280.74</v>
      </c>
      <c r="O199" s="34">
        <v>232.99</v>
      </c>
      <c r="P199" s="34">
        <v>0</v>
      </c>
      <c r="Q199" s="34">
        <v>652.71999999999991</v>
      </c>
      <c r="R199" s="34">
        <v>0</v>
      </c>
      <c r="S199" s="34">
        <v>0</v>
      </c>
      <c r="T199" s="34">
        <v>178.66000000000003</v>
      </c>
      <c r="U199" s="34">
        <v>5863.49</v>
      </c>
      <c r="V199" s="34">
        <v>0</v>
      </c>
      <c r="W199" s="34">
        <v>2961.64</v>
      </c>
      <c r="X199" s="34">
        <v>511.81</v>
      </c>
      <c r="Y199" s="34">
        <v>536.62</v>
      </c>
      <c r="Z199" s="34">
        <v>0</v>
      </c>
      <c r="AA199" s="34">
        <v>573.57000000000005</v>
      </c>
      <c r="AB199" s="34">
        <v>25.12</v>
      </c>
      <c r="AC199" s="34">
        <v>1012.01</v>
      </c>
      <c r="AD199" s="34">
        <v>0</v>
      </c>
      <c r="AE199" s="34">
        <v>0</v>
      </c>
      <c r="AG199" s="22"/>
    </row>
    <row r="200" spans="1:33" ht="15.95" hidden="1" customHeight="1" outlineLevel="2" x14ac:dyDescent="0.2">
      <c r="B200" s="2" t="s">
        <v>232</v>
      </c>
      <c r="C200" s="2" t="s">
        <v>209</v>
      </c>
      <c r="D200" s="2" t="s">
        <v>397</v>
      </c>
      <c r="E200" s="27">
        <f t="shared" si="7"/>
        <v>0</v>
      </c>
      <c r="F200" s="34">
        <v>0</v>
      </c>
      <c r="G200" s="34">
        <v>0</v>
      </c>
      <c r="H200" s="34">
        <v>0</v>
      </c>
      <c r="I200" s="34">
        <v>0</v>
      </c>
      <c r="J200" s="34">
        <v>0</v>
      </c>
      <c r="K200" s="34">
        <v>0</v>
      </c>
      <c r="L200" s="34">
        <v>0</v>
      </c>
      <c r="M200" s="34">
        <v>0</v>
      </c>
      <c r="N200" s="34">
        <v>0</v>
      </c>
      <c r="O200" s="34">
        <v>0</v>
      </c>
      <c r="P200" s="34">
        <v>0</v>
      </c>
      <c r="Q200" s="34">
        <v>0</v>
      </c>
      <c r="R200" s="34">
        <v>0</v>
      </c>
      <c r="S200" s="34">
        <v>0</v>
      </c>
      <c r="T200" s="34">
        <v>0</v>
      </c>
      <c r="U200" s="34">
        <v>0</v>
      </c>
      <c r="V200" s="34">
        <v>0</v>
      </c>
      <c r="W200" s="34">
        <v>0</v>
      </c>
      <c r="X200" s="34">
        <v>0</v>
      </c>
      <c r="Y200" s="34">
        <v>0</v>
      </c>
      <c r="Z200" s="34">
        <v>0</v>
      </c>
      <c r="AA200" s="34">
        <v>0</v>
      </c>
      <c r="AB200" s="34">
        <v>0</v>
      </c>
      <c r="AC200" s="34">
        <v>0</v>
      </c>
      <c r="AD200" s="34">
        <v>0</v>
      </c>
      <c r="AE200" s="34">
        <v>0</v>
      </c>
      <c r="AG200" s="22"/>
    </row>
    <row r="201" spans="1:33" ht="15.95" hidden="1" customHeight="1" outlineLevel="2" x14ac:dyDescent="0.2">
      <c r="B201" s="2" t="s">
        <v>232</v>
      </c>
      <c r="C201" s="2" t="s">
        <v>210</v>
      </c>
      <c r="D201" s="2" t="s">
        <v>398</v>
      </c>
      <c r="E201" s="27">
        <f t="shared" si="7"/>
        <v>1348434.55</v>
      </c>
      <c r="F201" s="34">
        <v>0</v>
      </c>
      <c r="G201" s="34">
        <v>0</v>
      </c>
      <c r="H201" s="34">
        <v>0</v>
      </c>
      <c r="I201" s="34">
        <v>0</v>
      </c>
      <c r="J201" s="34">
        <v>0</v>
      </c>
      <c r="K201" s="34">
        <v>0</v>
      </c>
      <c r="L201" s="34">
        <v>453326.61000000004</v>
      </c>
      <c r="M201" s="34">
        <v>0</v>
      </c>
      <c r="N201" s="34">
        <v>0</v>
      </c>
      <c r="O201" s="34">
        <v>0</v>
      </c>
      <c r="P201" s="34">
        <v>0</v>
      </c>
      <c r="Q201" s="34">
        <v>0</v>
      </c>
      <c r="R201" s="34">
        <v>53250.960000000006</v>
      </c>
      <c r="S201" s="34">
        <v>0</v>
      </c>
      <c r="T201" s="34">
        <v>72558.75</v>
      </c>
      <c r="U201" s="34">
        <v>478756.3</v>
      </c>
      <c r="V201" s="34">
        <v>0</v>
      </c>
      <c r="W201" s="34">
        <v>65481.73</v>
      </c>
      <c r="X201" s="34">
        <v>0</v>
      </c>
      <c r="Y201" s="34">
        <v>162507.46</v>
      </c>
      <c r="Z201" s="34">
        <v>0</v>
      </c>
      <c r="AA201" s="34">
        <v>62552.739999999991</v>
      </c>
      <c r="AB201" s="34">
        <v>0</v>
      </c>
      <c r="AC201" s="34">
        <v>0</v>
      </c>
      <c r="AD201" s="34">
        <v>0</v>
      </c>
      <c r="AE201" s="34">
        <v>0</v>
      </c>
      <c r="AG201" s="22"/>
    </row>
    <row r="202" spans="1:33" ht="15.95" hidden="1" customHeight="1" outlineLevel="2" x14ac:dyDescent="0.2">
      <c r="B202" s="2" t="s">
        <v>232</v>
      </c>
      <c r="C202" s="2" t="s">
        <v>211</v>
      </c>
      <c r="D202" s="2" t="s">
        <v>399</v>
      </c>
      <c r="E202" s="27">
        <f t="shared" si="7"/>
        <v>0</v>
      </c>
      <c r="F202" s="34">
        <v>0</v>
      </c>
      <c r="G202" s="34">
        <v>0</v>
      </c>
      <c r="H202" s="34">
        <v>0</v>
      </c>
      <c r="I202" s="34">
        <v>0</v>
      </c>
      <c r="J202" s="34">
        <v>0</v>
      </c>
      <c r="K202" s="34">
        <v>0</v>
      </c>
      <c r="L202" s="34">
        <v>0</v>
      </c>
      <c r="M202" s="34">
        <v>0</v>
      </c>
      <c r="N202" s="34">
        <v>0</v>
      </c>
      <c r="O202" s="34">
        <v>0</v>
      </c>
      <c r="P202" s="34">
        <v>0</v>
      </c>
      <c r="Q202" s="34">
        <v>0</v>
      </c>
      <c r="R202" s="34">
        <v>0</v>
      </c>
      <c r="S202" s="34">
        <v>0</v>
      </c>
      <c r="T202" s="34">
        <v>0</v>
      </c>
      <c r="U202" s="34">
        <v>0</v>
      </c>
      <c r="V202" s="34">
        <v>0</v>
      </c>
      <c r="W202" s="34">
        <v>0</v>
      </c>
      <c r="X202" s="34">
        <v>0</v>
      </c>
      <c r="Y202" s="34">
        <v>0</v>
      </c>
      <c r="Z202" s="34">
        <v>0</v>
      </c>
      <c r="AA202" s="34">
        <v>0</v>
      </c>
      <c r="AB202" s="34">
        <v>0</v>
      </c>
      <c r="AC202" s="34">
        <v>0</v>
      </c>
      <c r="AD202" s="34">
        <v>0</v>
      </c>
      <c r="AE202" s="34">
        <v>0</v>
      </c>
      <c r="AG202" s="22"/>
    </row>
    <row r="203" spans="1:33" ht="15.95" hidden="1" customHeight="1" outlineLevel="2" x14ac:dyDescent="0.2">
      <c r="B203" s="2" t="s">
        <v>232</v>
      </c>
      <c r="C203" s="2" t="s">
        <v>212</v>
      </c>
      <c r="D203" s="2" t="s">
        <v>400</v>
      </c>
      <c r="E203" s="27">
        <f t="shared" si="7"/>
        <v>647384.25</v>
      </c>
      <c r="F203" s="34">
        <v>0</v>
      </c>
      <c r="G203" s="34">
        <v>0</v>
      </c>
      <c r="H203" s="34">
        <v>0</v>
      </c>
      <c r="I203" s="34">
        <v>38886.99</v>
      </c>
      <c r="J203" s="34">
        <v>0</v>
      </c>
      <c r="K203" s="34">
        <v>43899.519999999997</v>
      </c>
      <c r="L203" s="34">
        <v>47082.869999999995</v>
      </c>
      <c r="M203" s="34">
        <v>0</v>
      </c>
      <c r="N203" s="34">
        <v>0</v>
      </c>
      <c r="O203" s="34">
        <v>33152.04</v>
      </c>
      <c r="P203" s="34">
        <v>0</v>
      </c>
      <c r="Q203" s="34">
        <v>64840.509999999995</v>
      </c>
      <c r="R203" s="34">
        <v>0</v>
      </c>
      <c r="S203" s="34">
        <v>0</v>
      </c>
      <c r="T203" s="34">
        <v>0</v>
      </c>
      <c r="U203" s="34">
        <v>0</v>
      </c>
      <c r="V203" s="34">
        <v>0</v>
      </c>
      <c r="W203" s="34">
        <v>294148.51</v>
      </c>
      <c r="X203" s="34">
        <v>112651.83000000002</v>
      </c>
      <c r="Y203" s="34">
        <v>12721.98</v>
      </c>
      <c r="Z203" s="34">
        <v>0</v>
      </c>
      <c r="AA203" s="34">
        <v>0</v>
      </c>
      <c r="AB203" s="34">
        <v>0</v>
      </c>
      <c r="AC203" s="34">
        <v>0</v>
      </c>
      <c r="AD203" s="34">
        <v>0</v>
      </c>
      <c r="AE203" s="34">
        <v>0</v>
      </c>
      <c r="AG203" s="22"/>
    </row>
    <row r="204" spans="1:33" ht="15.95" hidden="1" customHeight="1" outlineLevel="2" x14ac:dyDescent="0.2">
      <c r="B204" s="2" t="s">
        <v>232</v>
      </c>
      <c r="C204" s="2" t="s">
        <v>213</v>
      </c>
      <c r="D204" s="2" t="s">
        <v>401</v>
      </c>
      <c r="E204" s="27">
        <f t="shared" si="7"/>
        <v>227320.75999999998</v>
      </c>
      <c r="F204" s="34">
        <v>5032.4799999999996</v>
      </c>
      <c r="G204" s="34">
        <v>54922.42</v>
      </c>
      <c r="H204" s="34">
        <v>0</v>
      </c>
      <c r="I204" s="34">
        <v>0</v>
      </c>
      <c r="J204" s="34">
        <v>0</v>
      </c>
      <c r="K204" s="34">
        <v>0</v>
      </c>
      <c r="L204" s="34">
        <v>0</v>
      </c>
      <c r="M204" s="34">
        <v>0</v>
      </c>
      <c r="N204" s="34">
        <v>35648.04</v>
      </c>
      <c r="O204" s="34">
        <v>0</v>
      </c>
      <c r="P204" s="34">
        <v>0</v>
      </c>
      <c r="Q204" s="34">
        <v>0</v>
      </c>
      <c r="R204" s="34">
        <v>0</v>
      </c>
      <c r="S204" s="34">
        <v>0</v>
      </c>
      <c r="T204" s="34">
        <v>0</v>
      </c>
      <c r="U204" s="34">
        <v>0</v>
      </c>
      <c r="V204" s="34">
        <v>0</v>
      </c>
      <c r="W204" s="34">
        <v>0</v>
      </c>
      <c r="X204" s="34">
        <v>0</v>
      </c>
      <c r="Y204" s="34">
        <v>0</v>
      </c>
      <c r="Z204" s="34">
        <v>0</v>
      </c>
      <c r="AA204" s="34">
        <v>0</v>
      </c>
      <c r="AB204" s="34">
        <v>3192.76</v>
      </c>
      <c r="AC204" s="34">
        <v>128525.05999999998</v>
      </c>
      <c r="AD204" s="34">
        <v>0</v>
      </c>
      <c r="AE204" s="34">
        <v>0</v>
      </c>
      <c r="AG204" s="22"/>
    </row>
    <row r="205" spans="1:33" ht="15.95" hidden="1" customHeight="1" outlineLevel="2" x14ac:dyDescent="0.2">
      <c r="B205" s="2" t="s">
        <v>232</v>
      </c>
      <c r="C205" s="2" t="s">
        <v>176</v>
      </c>
      <c r="D205" s="2" t="s">
        <v>371</v>
      </c>
      <c r="E205" s="27">
        <f t="shared" si="7"/>
        <v>162169.93999999997</v>
      </c>
      <c r="F205" s="34">
        <v>14571.83</v>
      </c>
      <c r="G205" s="34">
        <v>0</v>
      </c>
      <c r="H205" s="34">
        <v>0</v>
      </c>
      <c r="I205" s="34">
        <v>0</v>
      </c>
      <c r="J205" s="34">
        <v>0</v>
      </c>
      <c r="K205" s="34">
        <v>0</v>
      </c>
      <c r="L205" s="34">
        <v>0</v>
      </c>
      <c r="M205" s="34">
        <v>0</v>
      </c>
      <c r="N205" s="34">
        <v>0</v>
      </c>
      <c r="O205" s="34">
        <v>0</v>
      </c>
      <c r="P205" s="34">
        <v>0</v>
      </c>
      <c r="Q205" s="34">
        <v>0</v>
      </c>
      <c r="R205" s="34">
        <v>0</v>
      </c>
      <c r="S205" s="34">
        <v>0</v>
      </c>
      <c r="T205" s="34">
        <v>0</v>
      </c>
      <c r="U205" s="34">
        <v>0</v>
      </c>
      <c r="V205" s="34">
        <v>0</v>
      </c>
      <c r="W205" s="34">
        <v>0</v>
      </c>
      <c r="X205" s="34">
        <v>0</v>
      </c>
      <c r="Y205" s="34">
        <v>0</v>
      </c>
      <c r="Z205" s="34">
        <v>0</v>
      </c>
      <c r="AA205" s="34">
        <v>0</v>
      </c>
      <c r="AB205" s="34">
        <v>0</v>
      </c>
      <c r="AC205" s="34">
        <v>147598.10999999999</v>
      </c>
      <c r="AD205" s="34">
        <v>0</v>
      </c>
      <c r="AE205" s="34">
        <v>0</v>
      </c>
      <c r="AG205" s="22"/>
    </row>
    <row r="206" spans="1:33" ht="15.95" hidden="1" customHeight="1" outlineLevel="2" x14ac:dyDescent="0.2">
      <c r="B206" s="2" t="s">
        <v>232</v>
      </c>
      <c r="C206" s="2" t="s">
        <v>177</v>
      </c>
      <c r="D206" s="2" t="s">
        <v>372</v>
      </c>
      <c r="E206" s="27">
        <f t="shared" si="7"/>
        <v>0</v>
      </c>
      <c r="F206" s="34">
        <v>0</v>
      </c>
      <c r="G206" s="34">
        <v>0</v>
      </c>
      <c r="H206" s="34">
        <v>0</v>
      </c>
      <c r="I206" s="34">
        <v>0</v>
      </c>
      <c r="J206" s="34">
        <v>0</v>
      </c>
      <c r="K206" s="34">
        <v>0</v>
      </c>
      <c r="L206" s="34">
        <v>0</v>
      </c>
      <c r="M206" s="34">
        <v>0</v>
      </c>
      <c r="N206" s="34">
        <v>0</v>
      </c>
      <c r="O206" s="34">
        <v>0</v>
      </c>
      <c r="P206" s="34">
        <v>0</v>
      </c>
      <c r="Q206" s="34">
        <v>0</v>
      </c>
      <c r="R206" s="34">
        <v>0</v>
      </c>
      <c r="S206" s="34">
        <v>0</v>
      </c>
      <c r="T206" s="34">
        <v>0</v>
      </c>
      <c r="U206" s="34">
        <v>0</v>
      </c>
      <c r="V206" s="34">
        <v>0</v>
      </c>
      <c r="W206" s="34">
        <v>0</v>
      </c>
      <c r="X206" s="34">
        <v>0</v>
      </c>
      <c r="Y206" s="34">
        <v>0</v>
      </c>
      <c r="Z206" s="34">
        <v>0</v>
      </c>
      <c r="AA206" s="34">
        <v>0</v>
      </c>
      <c r="AB206" s="34">
        <v>0</v>
      </c>
      <c r="AC206" s="34">
        <v>0</v>
      </c>
      <c r="AD206" s="34">
        <v>0</v>
      </c>
      <c r="AE206" s="34">
        <v>0</v>
      </c>
      <c r="AG206" s="22"/>
    </row>
    <row r="207" spans="1:33" ht="15.95" hidden="1" customHeight="1" outlineLevel="2" x14ac:dyDescent="0.2">
      <c r="B207" s="2" t="s">
        <v>232</v>
      </c>
      <c r="C207" s="2" t="s">
        <v>178</v>
      </c>
      <c r="D207" s="2" t="s">
        <v>373</v>
      </c>
      <c r="E207" s="27">
        <f t="shared" si="7"/>
        <v>0</v>
      </c>
      <c r="F207" s="34">
        <v>0</v>
      </c>
      <c r="G207" s="34">
        <v>0</v>
      </c>
      <c r="H207" s="34">
        <v>0</v>
      </c>
      <c r="I207" s="34">
        <v>0</v>
      </c>
      <c r="J207" s="34">
        <v>0</v>
      </c>
      <c r="K207" s="34">
        <v>0</v>
      </c>
      <c r="L207" s="34">
        <v>0</v>
      </c>
      <c r="M207" s="34">
        <v>0</v>
      </c>
      <c r="N207" s="34">
        <v>0</v>
      </c>
      <c r="O207" s="34">
        <v>0</v>
      </c>
      <c r="P207" s="34">
        <v>0</v>
      </c>
      <c r="Q207" s="34">
        <v>0</v>
      </c>
      <c r="R207" s="34">
        <v>0</v>
      </c>
      <c r="S207" s="34">
        <v>0</v>
      </c>
      <c r="T207" s="34">
        <v>0</v>
      </c>
      <c r="U207" s="34">
        <v>0</v>
      </c>
      <c r="V207" s="34">
        <v>0</v>
      </c>
      <c r="W207" s="34">
        <v>0</v>
      </c>
      <c r="X207" s="34">
        <v>0</v>
      </c>
      <c r="Y207" s="34">
        <v>0</v>
      </c>
      <c r="Z207" s="34">
        <v>0</v>
      </c>
      <c r="AA207" s="34">
        <v>0</v>
      </c>
      <c r="AB207" s="34">
        <v>0</v>
      </c>
      <c r="AC207" s="34">
        <v>0</v>
      </c>
      <c r="AD207" s="34">
        <v>0</v>
      </c>
      <c r="AE207" s="34">
        <v>0</v>
      </c>
      <c r="AG207" s="22"/>
    </row>
    <row r="208" spans="1:33" ht="15.95" hidden="1" customHeight="1" outlineLevel="2" x14ac:dyDescent="0.2">
      <c r="B208" s="2" t="s">
        <v>232</v>
      </c>
      <c r="C208" s="2" t="s">
        <v>179</v>
      </c>
      <c r="D208" s="2" t="s">
        <v>374</v>
      </c>
      <c r="E208" s="27">
        <f t="shared" si="7"/>
        <v>109884.70000000001</v>
      </c>
      <c r="F208" s="34">
        <v>0</v>
      </c>
      <c r="G208" s="34">
        <v>0</v>
      </c>
      <c r="H208" s="34">
        <v>0</v>
      </c>
      <c r="I208" s="34">
        <v>0</v>
      </c>
      <c r="J208" s="34">
        <v>0</v>
      </c>
      <c r="K208" s="34">
        <v>0</v>
      </c>
      <c r="L208" s="34">
        <v>0</v>
      </c>
      <c r="M208" s="34">
        <v>0</v>
      </c>
      <c r="N208" s="34">
        <v>0</v>
      </c>
      <c r="O208" s="34">
        <v>0</v>
      </c>
      <c r="P208" s="34">
        <v>0</v>
      </c>
      <c r="Q208" s="34">
        <v>0</v>
      </c>
      <c r="R208" s="34">
        <v>0</v>
      </c>
      <c r="S208" s="34">
        <v>0</v>
      </c>
      <c r="T208" s="34">
        <v>20669.79</v>
      </c>
      <c r="U208" s="34">
        <v>0</v>
      </c>
      <c r="V208" s="34">
        <v>0</v>
      </c>
      <c r="W208" s="34">
        <v>0</v>
      </c>
      <c r="X208" s="34">
        <v>0</v>
      </c>
      <c r="Y208" s="34">
        <v>89214.91</v>
      </c>
      <c r="Z208" s="34">
        <v>0</v>
      </c>
      <c r="AA208" s="34">
        <v>0</v>
      </c>
      <c r="AB208" s="34">
        <v>0</v>
      </c>
      <c r="AC208" s="34">
        <v>0</v>
      </c>
      <c r="AD208" s="34">
        <v>0</v>
      </c>
      <c r="AE208" s="34">
        <v>0</v>
      </c>
      <c r="AG208" s="22"/>
    </row>
    <row r="209" spans="2:33" ht="15.95" hidden="1" customHeight="1" outlineLevel="2" x14ac:dyDescent="0.2">
      <c r="B209" s="2" t="s">
        <v>232</v>
      </c>
      <c r="C209" s="2" t="s">
        <v>180</v>
      </c>
      <c r="D209" s="2" t="s">
        <v>375</v>
      </c>
      <c r="E209" s="27">
        <f t="shared" si="7"/>
        <v>584422.67000000004</v>
      </c>
      <c r="F209" s="34">
        <v>0</v>
      </c>
      <c r="G209" s="34">
        <v>0</v>
      </c>
      <c r="H209" s="34">
        <v>0</v>
      </c>
      <c r="I209" s="34">
        <v>0</v>
      </c>
      <c r="J209" s="34">
        <v>0</v>
      </c>
      <c r="K209" s="34">
        <v>0</v>
      </c>
      <c r="L209" s="34">
        <v>532278.26</v>
      </c>
      <c r="M209" s="34">
        <v>0</v>
      </c>
      <c r="N209" s="34">
        <v>0</v>
      </c>
      <c r="O209" s="34">
        <v>0</v>
      </c>
      <c r="P209" s="34">
        <v>0</v>
      </c>
      <c r="Q209" s="34">
        <v>0</v>
      </c>
      <c r="R209" s="34">
        <v>0</v>
      </c>
      <c r="S209" s="34">
        <v>0</v>
      </c>
      <c r="T209" s="34">
        <v>0</v>
      </c>
      <c r="U209" s="34">
        <v>0</v>
      </c>
      <c r="V209" s="34">
        <v>0</v>
      </c>
      <c r="W209" s="34">
        <v>0</v>
      </c>
      <c r="X209" s="34">
        <v>0</v>
      </c>
      <c r="Y209" s="34">
        <v>52144.41</v>
      </c>
      <c r="Z209" s="34">
        <v>0</v>
      </c>
      <c r="AA209" s="34">
        <v>0</v>
      </c>
      <c r="AB209" s="34">
        <v>0</v>
      </c>
      <c r="AC209" s="34">
        <v>0</v>
      </c>
      <c r="AD209" s="34">
        <v>0</v>
      </c>
      <c r="AE209" s="34">
        <v>0</v>
      </c>
      <c r="AG209" s="22"/>
    </row>
    <row r="210" spans="2:33" ht="15.95" hidden="1" customHeight="1" outlineLevel="2" x14ac:dyDescent="0.2">
      <c r="B210" s="2" t="s">
        <v>232</v>
      </c>
      <c r="C210" s="2" t="s">
        <v>181</v>
      </c>
      <c r="D210" s="2" t="s">
        <v>376</v>
      </c>
      <c r="E210" s="27">
        <f t="shared" si="7"/>
        <v>8458.4500000000007</v>
      </c>
      <c r="F210" s="34">
        <v>0</v>
      </c>
      <c r="G210" s="34">
        <v>0</v>
      </c>
      <c r="H210" s="34">
        <v>0</v>
      </c>
      <c r="I210" s="34">
        <v>0</v>
      </c>
      <c r="J210" s="34">
        <v>0</v>
      </c>
      <c r="K210" s="34">
        <v>0</v>
      </c>
      <c r="L210" s="34">
        <v>0</v>
      </c>
      <c r="M210" s="34">
        <v>0</v>
      </c>
      <c r="N210" s="34">
        <v>0</v>
      </c>
      <c r="O210" s="34">
        <v>0</v>
      </c>
      <c r="P210" s="34">
        <v>0</v>
      </c>
      <c r="Q210" s="34">
        <v>0</v>
      </c>
      <c r="R210" s="34">
        <v>0</v>
      </c>
      <c r="S210" s="34">
        <v>0</v>
      </c>
      <c r="T210" s="34">
        <v>8458.4500000000007</v>
      </c>
      <c r="U210" s="34">
        <v>0</v>
      </c>
      <c r="V210" s="34">
        <v>0</v>
      </c>
      <c r="W210" s="34">
        <v>0</v>
      </c>
      <c r="X210" s="34">
        <v>0</v>
      </c>
      <c r="Y210" s="34">
        <v>0</v>
      </c>
      <c r="Z210" s="34">
        <v>0</v>
      </c>
      <c r="AA210" s="34">
        <v>0</v>
      </c>
      <c r="AB210" s="34">
        <v>0</v>
      </c>
      <c r="AC210" s="34">
        <v>0</v>
      </c>
      <c r="AD210" s="34">
        <v>0</v>
      </c>
      <c r="AE210" s="34">
        <v>0</v>
      </c>
      <c r="AG210" s="22"/>
    </row>
    <row r="211" spans="2:33" ht="15.95" hidden="1" customHeight="1" outlineLevel="2" x14ac:dyDescent="0.2">
      <c r="B211" s="2" t="s">
        <v>232</v>
      </c>
      <c r="C211" s="2" t="s">
        <v>182</v>
      </c>
      <c r="D211" s="2" t="s">
        <v>377</v>
      </c>
      <c r="E211" s="27">
        <f t="shared" si="7"/>
        <v>523598.82999999996</v>
      </c>
      <c r="F211" s="34">
        <v>0</v>
      </c>
      <c r="G211" s="34">
        <v>0</v>
      </c>
      <c r="H211" s="34">
        <v>0</v>
      </c>
      <c r="I211" s="34">
        <v>0</v>
      </c>
      <c r="J211" s="34">
        <v>0</v>
      </c>
      <c r="K211" s="34">
        <v>0</v>
      </c>
      <c r="L211" s="34">
        <v>0</v>
      </c>
      <c r="M211" s="34">
        <v>0</v>
      </c>
      <c r="N211" s="34">
        <v>0</v>
      </c>
      <c r="O211" s="34">
        <v>0</v>
      </c>
      <c r="P211" s="34">
        <v>0</v>
      </c>
      <c r="Q211" s="34">
        <v>0</v>
      </c>
      <c r="R211" s="34">
        <v>240033.54</v>
      </c>
      <c r="S211" s="34">
        <v>0</v>
      </c>
      <c r="T211" s="34">
        <v>261854.55</v>
      </c>
      <c r="U211" s="34">
        <v>0</v>
      </c>
      <c r="V211" s="34">
        <v>0</v>
      </c>
      <c r="W211" s="34">
        <v>0</v>
      </c>
      <c r="X211" s="34">
        <v>0</v>
      </c>
      <c r="Y211" s="34">
        <v>0</v>
      </c>
      <c r="Z211" s="34">
        <v>0</v>
      </c>
      <c r="AA211" s="34">
        <v>21710.739999999998</v>
      </c>
      <c r="AB211" s="34">
        <v>0</v>
      </c>
      <c r="AC211" s="34">
        <v>0</v>
      </c>
      <c r="AD211" s="34">
        <v>0</v>
      </c>
      <c r="AE211" s="34">
        <v>0</v>
      </c>
      <c r="AG211" s="22"/>
    </row>
    <row r="212" spans="2:33" ht="15.95" hidden="1" customHeight="1" outlineLevel="2" x14ac:dyDescent="0.2">
      <c r="B212" s="2" t="s">
        <v>232</v>
      </c>
      <c r="C212" s="2" t="s">
        <v>183</v>
      </c>
      <c r="D212" s="2" t="s">
        <v>378</v>
      </c>
      <c r="E212" s="27">
        <f t="shared" si="7"/>
        <v>1514.83</v>
      </c>
      <c r="F212" s="34">
        <v>0</v>
      </c>
      <c r="G212" s="34">
        <v>0</v>
      </c>
      <c r="H212" s="34">
        <v>0</v>
      </c>
      <c r="I212" s="34">
        <v>0</v>
      </c>
      <c r="J212" s="34">
        <v>0</v>
      </c>
      <c r="K212" s="34">
        <v>0</v>
      </c>
      <c r="L212" s="34">
        <v>0</v>
      </c>
      <c r="M212" s="34">
        <v>0</v>
      </c>
      <c r="N212" s="34">
        <v>0</v>
      </c>
      <c r="O212" s="34">
        <v>0</v>
      </c>
      <c r="P212" s="34">
        <v>0</v>
      </c>
      <c r="Q212" s="34">
        <v>0</v>
      </c>
      <c r="R212" s="34">
        <v>0</v>
      </c>
      <c r="S212" s="34">
        <v>0</v>
      </c>
      <c r="T212" s="34">
        <v>0</v>
      </c>
      <c r="U212" s="34">
        <v>0</v>
      </c>
      <c r="V212" s="34">
        <v>0</v>
      </c>
      <c r="W212" s="34">
        <v>0</v>
      </c>
      <c r="X212" s="34">
        <v>0</v>
      </c>
      <c r="Y212" s="34">
        <v>0</v>
      </c>
      <c r="Z212" s="34">
        <v>0</v>
      </c>
      <c r="AA212" s="34">
        <v>0</v>
      </c>
      <c r="AB212" s="34">
        <v>0</v>
      </c>
      <c r="AC212" s="34">
        <v>1514.83</v>
      </c>
      <c r="AD212" s="34">
        <v>0</v>
      </c>
      <c r="AE212" s="34">
        <v>0</v>
      </c>
      <c r="AG212" s="22"/>
    </row>
    <row r="213" spans="2:33" ht="15.95" hidden="1" customHeight="1" outlineLevel="2" x14ac:dyDescent="0.2">
      <c r="B213" s="2" t="s">
        <v>232</v>
      </c>
      <c r="C213" s="2" t="s">
        <v>184</v>
      </c>
      <c r="D213" s="2" t="s">
        <v>379</v>
      </c>
      <c r="E213" s="27">
        <f t="shared" si="7"/>
        <v>152925.07</v>
      </c>
      <c r="F213" s="34">
        <v>0</v>
      </c>
      <c r="G213" s="34">
        <v>0</v>
      </c>
      <c r="H213" s="34">
        <v>0</v>
      </c>
      <c r="I213" s="34">
        <v>0</v>
      </c>
      <c r="J213" s="34">
        <v>0</v>
      </c>
      <c r="K213" s="34">
        <v>0</v>
      </c>
      <c r="L213" s="34">
        <v>0</v>
      </c>
      <c r="M213" s="34">
        <v>0</v>
      </c>
      <c r="N213" s="34">
        <v>0</v>
      </c>
      <c r="O213" s="34">
        <v>0</v>
      </c>
      <c r="P213" s="34">
        <v>0</v>
      </c>
      <c r="Q213" s="34">
        <v>0</v>
      </c>
      <c r="R213" s="34">
        <v>0</v>
      </c>
      <c r="S213" s="34">
        <v>0</v>
      </c>
      <c r="T213" s="34">
        <v>0</v>
      </c>
      <c r="U213" s="34">
        <v>0</v>
      </c>
      <c r="V213" s="34">
        <v>0</v>
      </c>
      <c r="W213" s="34">
        <v>0</v>
      </c>
      <c r="X213" s="34">
        <v>0</v>
      </c>
      <c r="Y213" s="34">
        <v>0</v>
      </c>
      <c r="Z213" s="34">
        <v>0</v>
      </c>
      <c r="AA213" s="34">
        <v>0</v>
      </c>
      <c r="AB213" s="34">
        <v>10364.44</v>
      </c>
      <c r="AC213" s="34">
        <v>142560.63</v>
      </c>
      <c r="AD213" s="34">
        <v>0</v>
      </c>
      <c r="AE213" s="34">
        <v>0</v>
      </c>
      <c r="AG213" s="22"/>
    </row>
    <row r="214" spans="2:33" ht="15.95" hidden="1" customHeight="1" outlineLevel="2" x14ac:dyDescent="0.2">
      <c r="B214" s="2" t="s">
        <v>232</v>
      </c>
      <c r="C214" s="2" t="s">
        <v>185</v>
      </c>
      <c r="D214" s="2" t="s">
        <v>380</v>
      </c>
      <c r="E214" s="27">
        <f t="shared" si="7"/>
        <v>1063888.17</v>
      </c>
      <c r="F214" s="34">
        <v>0</v>
      </c>
      <c r="G214" s="34">
        <v>0</v>
      </c>
      <c r="H214" s="34">
        <v>0</v>
      </c>
      <c r="I214" s="34">
        <v>0</v>
      </c>
      <c r="J214" s="34">
        <v>0</v>
      </c>
      <c r="K214" s="34">
        <v>0</v>
      </c>
      <c r="L214" s="34">
        <v>493101.66000000003</v>
      </c>
      <c r="M214" s="34">
        <v>0</v>
      </c>
      <c r="N214" s="34">
        <v>0</v>
      </c>
      <c r="O214" s="34">
        <v>0</v>
      </c>
      <c r="P214" s="34">
        <v>0</v>
      </c>
      <c r="Q214" s="34">
        <v>0</v>
      </c>
      <c r="R214" s="34">
        <v>194037.02000000002</v>
      </c>
      <c r="S214" s="34">
        <v>0</v>
      </c>
      <c r="T214" s="34">
        <v>237381.71</v>
      </c>
      <c r="U214" s="34">
        <v>0</v>
      </c>
      <c r="V214" s="34">
        <v>0</v>
      </c>
      <c r="W214" s="34">
        <v>0</v>
      </c>
      <c r="X214" s="34">
        <v>0</v>
      </c>
      <c r="Y214" s="34">
        <v>121793.65</v>
      </c>
      <c r="Z214" s="34">
        <v>0</v>
      </c>
      <c r="AA214" s="34">
        <v>17574.129999999997</v>
      </c>
      <c r="AB214" s="34">
        <v>0</v>
      </c>
      <c r="AC214" s="34">
        <v>0</v>
      </c>
      <c r="AD214" s="34">
        <v>0</v>
      </c>
      <c r="AE214" s="34">
        <v>0</v>
      </c>
      <c r="AG214" s="22"/>
    </row>
    <row r="215" spans="2:33" ht="15.95" hidden="1" customHeight="1" outlineLevel="2" x14ac:dyDescent="0.2">
      <c r="B215" s="2" t="s">
        <v>232</v>
      </c>
      <c r="C215" s="2" t="s">
        <v>186</v>
      </c>
      <c r="D215" s="2" t="s">
        <v>381</v>
      </c>
      <c r="E215" s="27">
        <f t="shared" si="7"/>
        <v>282432.11</v>
      </c>
      <c r="F215" s="34">
        <v>13714.02</v>
      </c>
      <c r="G215" s="34">
        <v>0</v>
      </c>
      <c r="H215" s="34">
        <v>0</v>
      </c>
      <c r="I215" s="34">
        <v>0</v>
      </c>
      <c r="J215" s="34">
        <v>0</v>
      </c>
      <c r="K215" s="34">
        <v>0</v>
      </c>
      <c r="L215" s="34">
        <v>0</v>
      </c>
      <c r="M215" s="34">
        <v>0</v>
      </c>
      <c r="N215" s="34">
        <v>0</v>
      </c>
      <c r="O215" s="34">
        <v>0</v>
      </c>
      <c r="P215" s="34">
        <v>0</v>
      </c>
      <c r="Q215" s="34">
        <v>0</v>
      </c>
      <c r="R215" s="34">
        <v>0</v>
      </c>
      <c r="S215" s="34">
        <v>0</v>
      </c>
      <c r="T215" s="34">
        <v>0</v>
      </c>
      <c r="U215" s="34">
        <v>0</v>
      </c>
      <c r="V215" s="34">
        <v>0</v>
      </c>
      <c r="W215" s="34">
        <v>0</v>
      </c>
      <c r="X215" s="34">
        <v>0</v>
      </c>
      <c r="Y215" s="34">
        <v>0</v>
      </c>
      <c r="Z215" s="34">
        <v>0</v>
      </c>
      <c r="AA215" s="34">
        <v>0</v>
      </c>
      <c r="AB215" s="34">
        <v>8700.4399999999987</v>
      </c>
      <c r="AC215" s="34">
        <v>260017.65</v>
      </c>
      <c r="AD215" s="34">
        <v>0</v>
      </c>
      <c r="AE215" s="34">
        <v>0</v>
      </c>
      <c r="AG215" s="22"/>
    </row>
    <row r="216" spans="2:33" ht="15.95" hidden="1" customHeight="1" outlineLevel="2" x14ac:dyDescent="0.2">
      <c r="B216" s="2" t="s">
        <v>232</v>
      </c>
      <c r="C216" s="2" t="s">
        <v>187</v>
      </c>
      <c r="D216" s="2" t="s">
        <v>382</v>
      </c>
      <c r="E216" s="27">
        <f t="shared" si="7"/>
        <v>257076.44</v>
      </c>
      <c r="F216" s="34">
        <v>0</v>
      </c>
      <c r="G216" s="34">
        <v>257039.6</v>
      </c>
      <c r="H216" s="34">
        <v>0</v>
      </c>
      <c r="I216" s="34">
        <v>0</v>
      </c>
      <c r="J216" s="34">
        <v>0</v>
      </c>
      <c r="K216" s="34">
        <v>0</v>
      </c>
      <c r="L216" s="34">
        <v>0</v>
      </c>
      <c r="M216" s="34">
        <v>0</v>
      </c>
      <c r="N216" s="34">
        <v>0</v>
      </c>
      <c r="O216" s="34">
        <v>0</v>
      </c>
      <c r="P216" s="34">
        <v>0</v>
      </c>
      <c r="Q216" s="34">
        <v>0</v>
      </c>
      <c r="R216" s="34">
        <v>0</v>
      </c>
      <c r="S216" s="34">
        <v>0</v>
      </c>
      <c r="T216" s="34">
        <v>0</v>
      </c>
      <c r="U216" s="34">
        <v>0</v>
      </c>
      <c r="V216" s="34">
        <v>0</v>
      </c>
      <c r="W216" s="34">
        <v>0</v>
      </c>
      <c r="X216" s="34">
        <v>0</v>
      </c>
      <c r="Y216" s="34">
        <v>0</v>
      </c>
      <c r="Z216" s="34">
        <v>0</v>
      </c>
      <c r="AA216" s="34">
        <v>0</v>
      </c>
      <c r="AB216" s="34">
        <v>0</v>
      </c>
      <c r="AC216" s="34">
        <v>36.840000000000003</v>
      </c>
      <c r="AD216" s="34">
        <v>0</v>
      </c>
      <c r="AE216" s="34">
        <v>0</v>
      </c>
      <c r="AG216" s="22"/>
    </row>
    <row r="217" spans="2:33" ht="15.95" hidden="1" customHeight="1" outlineLevel="2" x14ac:dyDescent="0.2">
      <c r="B217" s="2" t="s">
        <v>232</v>
      </c>
      <c r="C217" s="2" t="s">
        <v>188</v>
      </c>
      <c r="D217" s="2" t="s">
        <v>383</v>
      </c>
      <c r="E217" s="27">
        <f t="shared" si="7"/>
        <v>0</v>
      </c>
      <c r="F217" s="34">
        <v>0</v>
      </c>
      <c r="G217" s="34">
        <v>0</v>
      </c>
      <c r="H217" s="34">
        <v>0</v>
      </c>
      <c r="I217" s="34">
        <v>0</v>
      </c>
      <c r="J217" s="34">
        <v>0</v>
      </c>
      <c r="K217" s="34">
        <v>0</v>
      </c>
      <c r="L217" s="34">
        <v>0</v>
      </c>
      <c r="M217" s="34">
        <v>0</v>
      </c>
      <c r="N217" s="34">
        <v>0</v>
      </c>
      <c r="O217" s="34">
        <v>0</v>
      </c>
      <c r="P217" s="34">
        <v>0</v>
      </c>
      <c r="Q217" s="34">
        <v>0</v>
      </c>
      <c r="R217" s="34">
        <v>0</v>
      </c>
      <c r="S217" s="34">
        <v>0</v>
      </c>
      <c r="T217" s="34">
        <v>0</v>
      </c>
      <c r="U217" s="34">
        <v>0</v>
      </c>
      <c r="V217" s="34">
        <v>0</v>
      </c>
      <c r="W217" s="34">
        <v>0</v>
      </c>
      <c r="X217" s="34">
        <v>0</v>
      </c>
      <c r="Y217" s="34">
        <v>0</v>
      </c>
      <c r="Z217" s="34">
        <v>0</v>
      </c>
      <c r="AA217" s="34">
        <v>0</v>
      </c>
      <c r="AB217" s="34">
        <v>0</v>
      </c>
      <c r="AC217" s="34">
        <v>0</v>
      </c>
      <c r="AD217" s="34">
        <v>0</v>
      </c>
      <c r="AE217" s="34">
        <v>0</v>
      </c>
      <c r="AG217" s="22"/>
    </row>
    <row r="218" spans="2:33" ht="15.95" hidden="1" customHeight="1" outlineLevel="2" x14ac:dyDescent="0.2">
      <c r="B218" s="2" t="s">
        <v>232</v>
      </c>
      <c r="C218" s="2" t="s">
        <v>189</v>
      </c>
      <c r="D218" s="2" t="s">
        <v>384</v>
      </c>
      <c r="E218" s="27">
        <f t="shared" si="7"/>
        <v>0</v>
      </c>
      <c r="F218" s="34">
        <v>0</v>
      </c>
      <c r="G218" s="34">
        <v>0</v>
      </c>
      <c r="H218" s="34">
        <v>0</v>
      </c>
      <c r="I218" s="34">
        <v>0</v>
      </c>
      <c r="J218" s="34">
        <v>0</v>
      </c>
      <c r="K218" s="34">
        <v>0</v>
      </c>
      <c r="L218" s="34">
        <v>0</v>
      </c>
      <c r="M218" s="34">
        <v>0</v>
      </c>
      <c r="N218" s="34">
        <v>0</v>
      </c>
      <c r="O218" s="34">
        <v>0</v>
      </c>
      <c r="P218" s="34">
        <v>0</v>
      </c>
      <c r="Q218" s="34">
        <v>0</v>
      </c>
      <c r="R218" s="34">
        <v>0</v>
      </c>
      <c r="S218" s="34">
        <v>0</v>
      </c>
      <c r="T218" s="34">
        <v>0</v>
      </c>
      <c r="U218" s="34">
        <v>0</v>
      </c>
      <c r="V218" s="34">
        <v>0</v>
      </c>
      <c r="W218" s="34">
        <v>0</v>
      </c>
      <c r="X218" s="34">
        <v>0</v>
      </c>
      <c r="Y218" s="34">
        <v>0</v>
      </c>
      <c r="Z218" s="34">
        <v>0</v>
      </c>
      <c r="AA218" s="34">
        <v>0</v>
      </c>
      <c r="AB218" s="34">
        <v>0</v>
      </c>
      <c r="AC218" s="34">
        <v>0</v>
      </c>
      <c r="AD218" s="34">
        <v>0</v>
      </c>
      <c r="AE218" s="34">
        <v>0</v>
      </c>
      <c r="AG218" s="22"/>
    </row>
    <row r="219" spans="2:33" ht="15.95" hidden="1" customHeight="1" outlineLevel="2" x14ac:dyDescent="0.2">
      <c r="B219" s="2" t="s">
        <v>232</v>
      </c>
      <c r="C219" s="2" t="s">
        <v>190</v>
      </c>
      <c r="D219" s="2" t="s">
        <v>385</v>
      </c>
      <c r="E219" s="27">
        <f t="shared" si="7"/>
        <v>54184.59</v>
      </c>
      <c r="F219" s="34">
        <v>0</v>
      </c>
      <c r="G219" s="34">
        <v>0</v>
      </c>
      <c r="H219" s="34">
        <v>0</v>
      </c>
      <c r="I219" s="34">
        <v>0</v>
      </c>
      <c r="J219" s="34">
        <v>0</v>
      </c>
      <c r="K219" s="34">
        <v>0</v>
      </c>
      <c r="L219" s="34">
        <v>0</v>
      </c>
      <c r="M219" s="34">
        <v>0</v>
      </c>
      <c r="N219" s="34">
        <v>0</v>
      </c>
      <c r="O219" s="34">
        <v>0</v>
      </c>
      <c r="P219" s="34">
        <v>0</v>
      </c>
      <c r="Q219" s="34">
        <v>0</v>
      </c>
      <c r="R219" s="34">
        <v>0</v>
      </c>
      <c r="S219" s="34">
        <v>0</v>
      </c>
      <c r="T219" s="34">
        <v>54184.59</v>
      </c>
      <c r="U219" s="34">
        <v>0</v>
      </c>
      <c r="V219" s="34">
        <v>0</v>
      </c>
      <c r="W219" s="34">
        <v>0</v>
      </c>
      <c r="X219" s="34">
        <v>0</v>
      </c>
      <c r="Y219" s="34">
        <v>0</v>
      </c>
      <c r="Z219" s="34">
        <v>0</v>
      </c>
      <c r="AA219" s="34">
        <v>0</v>
      </c>
      <c r="AB219" s="34">
        <v>0</v>
      </c>
      <c r="AC219" s="34">
        <v>0</v>
      </c>
      <c r="AD219" s="34">
        <v>0</v>
      </c>
      <c r="AE219" s="34">
        <v>0</v>
      </c>
      <c r="AG219" s="22"/>
    </row>
    <row r="220" spans="2:33" ht="15.95" hidden="1" customHeight="1" outlineLevel="2" x14ac:dyDescent="0.2">
      <c r="B220" s="2" t="s">
        <v>232</v>
      </c>
      <c r="C220" s="2" t="s">
        <v>191</v>
      </c>
      <c r="D220" s="2" t="s">
        <v>386</v>
      </c>
      <c r="E220" s="27">
        <f t="shared" si="7"/>
        <v>354948.36</v>
      </c>
      <c r="F220" s="34">
        <v>0</v>
      </c>
      <c r="G220" s="34">
        <v>0</v>
      </c>
      <c r="H220" s="34">
        <v>0</v>
      </c>
      <c r="I220" s="34">
        <v>0</v>
      </c>
      <c r="J220" s="34">
        <v>0</v>
      </c>
      <c r="K220" s="34">
        <v>124058.12000000001</v>
      </c>
      <c r="L220" s="34">
        <v>0</v>
      </c>
      <c r="M220" s="34">
        <v>0</v>
      </c>
      <c r="N220" s="34">
        <v>0</v>
      </c>
      <c r="O220" s="34">
        <v>0</v>
      </c>
      <c r="P220" s="34">
        <v>0</v>
      </c>
      <c r="Q220" s="34">
        <v>23836.9</v>
      </c>
      <c r="R220" s="34">
        <v>0</v>
      </c>
      <c r="S220" s="34">
        <v>0</v>
      </c>
      <c r="T220" s="34">
        <v>0</v>
      </c>
      <c r="U220" s="34">
        <v>0</v>
      </c>
      <c r="V220" s="34">
        <v>0</v>
      </c>
      <c r="W220" s="34">
        <v>151073.59</v>
      </c>
      <c r="X220" s="34">
        <v>55979.75</v>
      </c>
      <c r="Y220" s="34">
        <v>0</v>
      </c>
      <c r="Z220" s="34">
        <v>0</v>
      </c>
      <c r="AA220" s="34">
        <v>0</v>
      </c>
      <c r="AB220" s="34">
        <v>0</v>
      </c>
      <c r="AC220" s="34">
        <v>0</v>
      </c>
      <c r="AD220" s="34">
        <v>0</v>
      </c>
      <c r="AE220" s="34">
        <v>0</v>
      </c>
      <c r="AG220" s="22"/>
    </row>
    <row r="221" spans="2:33" ht="15.95" hidden="1" customHeight="1" outlineLevel="2" x14ac:dyDescent="0.2">
      <c r="B221" s="2" t="s">
        <v>232</v>
      </c>
      <c r="C221" s="2" t="s">
        <v>192</v>
      </c>
      <c r="D221" s="2" t="s">
        <v>387</v>
      </c>
      <c r="E221" s="27">
        <f t="shared" si="7"/>
        <v>3292927.99</v>
      </c>
      <c r="F221" s="34">
        <v>0</v>
      </c>
      <c r="G221" s="34">
        <v>0</v>
      </c>
      <c r="H221" s="34">
        <v>0</v>
      </c>
      <c r="I221" s="34">
        <v>0</v>
      </c>
      <c r="J221" s="34">
        <v>0</v>
      </c>
      <c r="K221" s="34">
        <v>0</v>
      </c>
      <c r="L221" s="34">
        <v>2043171.73</v>
      </c>
      <c r="M221" s="34">
        <v>0</v>
      </c>
      <c r="N221" s="34">
        <v>0</v>
      </c>
      <c r="O221" s="34">
        <v>0</v>
      </c>
      <c r="P221" s="34">
        <v>0</v>
      </c>
      <c r="Q221" s="34">
        <v>0</v>
      </c>
      <c r="R221" s="34">
        <v>0</v>
      </c>
      <c r="S221" s="34">
        <v>0</v>
      </c>
      <c r="T221" s="34">
        <v>0</v>
      </c>
      <c r="U221" s="34">
        <v>0</v>
      </c>
      <c r="V221" s="34">
        <v>0</v>
      </c>
      <c r="W221" s="34">
        <v>420546.97</v>
      </c>
      <c r="X221" s="34">
        <v>0</v>
      </c>
      <c r="Y221" s="34">
        <v>829209.29</v>
      </c>
      <c r="Z221" s="34">
        <v>0</v>
      </c>
      <c r="AA221" s="34">
        <v>0</v>
      </c>
      <c r="AB221" s="34">
        <v>0</v>
      </c>
      <c r="AC221" s="34">
        <v>0</v>
      </c>
      <c r="AD221" s="34">
        <v>0</v>
      </c>
      <c r="AE221" s="34">
        <v>0</v>
      </c>
      <c r="AG221" s="22"/>
    </row>
    <row r="222" spans="2:33" ht="15.95" hidden="1" customHeight="1" outlineLevel="2" x14ac:dyDescent="0.2">
      <c r="B222" s="2" t="s">
        <v>232</v>
      </c>
      <c r="C222" s="2" t="s">
        <v>193</v>
      </c>
      <c r="D222" s="2" t="s">
        <v>388</v>
      </c>
      <c r="E222" s="27">
        <f t="shared" si="7"/>
        <v>158781.46</v>
      </c>
      <c r="F222" s="34">
        <v>0</v>
      </c>
      <c r="G222" s="34">
        <v>0</v>
      </c>
      <c r="H222" s="34">
        <v>0</v>
      </c>
      <c r="I222" s="34">
        <v>0</v>
      </c>
      <c r="J222" s="34">
        <v>0</v>
      </c>
      <c r="K222" s="34">
        <v>0</v>
      </c>
      <c r="L222" s="34">
        <v>0</v>
      </c>
      <c r="M222" s="34">
        <v>0</v>
      </c>
      <c r="N222" s="34">
        <v>158781.46</v>
      </c>
      <c r="O222" s="34">
        <v>0</v>
      </c>
      <c r="P222" s="34">
        <v>0</v>
      </c>
      <c r="Q222" s="34">
        <v>0</v>
      </c>
      <c r="R222" s="34">
        <v>0</v>
      </c>
      <c r="S222" s="34">
        <v>0</v>
      </c>
      <c r="T222" s="34">
        <v>0</v>
      </c>
      <c r="U222" s="34">
        <v>0</v>
      </c>
      <c r="V222" s="34">
        <v>0</v>
      </c>
      <c r="W222" s="34">
        <v>0</v>
      </c>
      <c r="X222" s="34">
        <v>0</v>
      </c>
      <c r="Y222" s="34">
        <v>0</v>
      </c>
      <c r="Z222" s="34">
        <v>0</v>
      </c>
      <c r="AA222" s="34">
        <v>0</v>
      </c>
      <c r="AB222" s="34">
        <v>0</v>
      </c>
      <c r="AC222" s="34">
        <v>0</v>
      </c>
      <c r="AD222" s="34">
        <v>0</v>
      </c>
      <c r="AE222" s="34">
        <v>0</v>
      </c>
      <c r="AG222" s="22"/>
    </row>
    <row r="223" spans="2:33" ht="15.95" hidden="1" customHeight="1" outlineLevel="2" x14ac:dyDescent="0.2">
      <c r="B223" s="2" t="s">
        <v>232</v>
      </c>
      <c r="C223" s="2" t="s">
        <v>194</v>
      </c>
      <c r="D223" s="2" t="s">
        <v>389</v>
      </c>
      <c r="E223" s="27">
        <f t="shared" si="7"/>
        <v>0</v>
      </c>
      <c r="F223" s="34">
        <v>0</v>
      </c>
      <c r="G223" s="34">
        <v>0</v>
      </c>
      <c r="H223" s="34">
        <v>0</v>
      </c>
      <c r="I223" s="34">
        <v>0</v>
      </c>
      <c r="J223" s="34">
        <v>0</v>
      </c>
      <c r="K223" s="34">
        <v>0</v>
      </c>
      <c r="L223" s="34">
        <v>0</v>
      </c>
      <c r="M223" s="34">
        <v>0</v>
      </c>
      <c r="N223" s="34">
        <v>0</v>
      </c>
      <c r="O223" s="34">
        <v>0</v>
      </c>
      <c r="P223" s="34">
        <v>0</v>
      </c>
      <c r="Q223" s="34">
        <v>0</v>
      </c>
      <c r="R223" s="34">
        <v>0</v>
      </c>
      <c r="S223" s="34">
        <v>0</v>
      </c>
      <c r="T223" s="34">
        <v>0</v>
      </c>
      <c r="U223" s="34">
        <v>0</v>
      </c>
      <c r="V223" s="34">
        <v>0</v>
      </c>
      <c r="W223" s="34">
        <v>0</v>
      </c>
      <c r="X223" s="34">
        <v>0</v>
      </c>
      <c r="Y223" s="34">
        <v>0</v>
      </c>
      <c r="Z223" s="34">
        <v>0</v>
      </c>
      <c r="AA223" s="34">
        <v>0</v>
      </c>
      <c r="AB223" s="34">
        <v>0</v>
      </c>
      <c r="AC223" s="34">
        <v>0</v>
      </c>
      <c r="AD223" s="34">
        <v>0</v>
      </c>
      <c r="AE223" s="34">
        <v>0</v>
      </c>
      <c r="AG223" s="22"/>
    </row>
    <row r="224" spans="2:33" ht="15.95" hidden="1" customHeight="1" outlineLevel="2" x14ac:dyDescent="0.2">
      <c r="B224" s="2" t="s">
        <v>232</v>
      </c>
      <c r="C224" s="2" t="s">
        <v>195</v>
      </c>
      <c r="D224" s="2" t="s">
        <v>390</v>
      </c>
      <c r="E224" s="27">
        <f t="shared" si="7"/>
        <v>393212.45999999996</v>
      </c>
      <c r="F224" s="34">
        <v>0</v>
      </c>
      <c r="G224" s="34">
        <v>0</v>
      </c>
      <c r="H224" s="34">
        <v>0</v>
      </c>
      <c r="I224" s="34">
        <v>0</v>
      </c>
      <c r="J224" s="34">
        <v>0</v>
      </c>
      <c r="K224" s="34">
        <v>0</v>
      </c>
      <c r="L224" s="34">
        <v>0</v>
      </c>
      <c r="M224" s="34">
        <v>0</v>
      </c>
      <c r="N224" s="34">
        <v>0</v>
      </c>
      <c r="O224" s="34">
        <v>136047</v>
      </c>
      <c r="P224" s="34">
        <v>0</v>
      </c>
      <c r="Q224" s="34">
        <v>158996.04999999999</v>
      </c>
      <c r="R224" s="34">
        <v>0</v>
      </c>
      <c r="S224" s="34">
        <v>0</v>
      </c>
      <c r="T224" s="34">
        <v>0</v>
      </c>
      <c r="U224" s="34">
        <v>0</v>
      </c>
      <c r="V224" s="34">
        <v>0</v>
      </c>
      <c r="W224" s="34">
        <v>0</v>
      </c>
      <c r="X224" s="34">
        <v>98169.41</v>
      </c>
      <c r="Y224" s="34">
        <v>0</v>
      </c>
      <c r="Z224" s="34">
        <v>0</v>
      </c>
      <c r="AA224" s="34">
        <v>0</v>
      </c>
      <c r="AB224" s="34">
        <v>0</v>
      </c>
      <c r="AC224" s="34">
        <v>0</v>
      </c>
      <c r="AD224" s="34">
        <v>0</v>
      </c>
      <c r="AE224" s="34">
        <v>0</v>
      </c>
      <c r="AG224" s="22"/>
    </row>
    <row r="225" spans="1:33" ht="15.95" hidden="1" customHeight="1" outlineLevel="2" x14ac:dyDescent="0.2">
      <c r="B225" s="2" t="s">
        <v>232</v>
      </c>
      <c r="C225" s="2" t="s">
        <v>196</v>
      </c>
      <c r="D225" s="2" t="s">
        <v>391</v>
      </c>
      <c r="E225" s="27">
        <f t="shared" si="7"/>
        <v>1912725.7399999998</v>
      </c>
      <c r="F225" s="34">
        <v>0</v>
      </c>
      <c r="G225" s="34">
        <v>0</v>
      </c>
      <c r="H225" s="34">
        <v>0</v>
      </c>
      <c r="I225" s="34">
        <v>0</v>
      </c>
      <c r="J225" s="34">
        <v>0</v>
      </c>
      <c r="K225" s="34">
        <v>0</v>
      </c>
      <c r="L225" s="34">
        <v>294810.84999999998</v>
      </c>
      <c r="M225" s="34">
        <v>0</v>
      </c>
      <c r="N225" s="34">
        <v>0</v>
      </c>
      <c r="O225" s="34">
        <v>0</v>
      </c>
      <c r="P225" s="34">
        <v>0</v>
      </c>
      <c r="Q225" s="34">
        <v>0</v>
      </c>
      <c r="R225" s="34">
        <v>0</v>
      </c>
      <c r="S225" s="34">
        <v>0</v>
      </c>
      <c r="T225" s="34">
        <v>0</v>
      </c>
      <c r="U225" s="34">
        <v>0</v>
      </c>
      <c r="V225" s="34">
        <v>0</v>
      </c>
      <c r="W225" s="34">
        <v>1617914.89</v>
      </c>
      <c r="X225" s="34">
        <v>0</v>
      </c>
      <c r="Y225" s="34">
        <v>0</v>
      </c>
      <c r="Z225" s="34">
        <v>0</v>
      </c>
      <c r="AA225" s="34">
        <v>0</v>
      </c>
      <c r="AB225" s="34">
        <v>0</v>
      </c>
      <c r="AC225" s="34">
        <v>0</v>
      </c>
      <c r="AD225" s="34">
        <v>0</v>
      </c>
      <c r="AE225" s="34">
        <v>0</v>
      </c>
      <c r="AG225" s="22"/>
    </row>
    <row r="226" spans="1:33" ht="15.95" hidden="1" customHeight="1" outlineLevel="2" x14ac:dyDescent="0.2">
      <c r="B226" s="2" t="s">
        <v>232</v>
      </c>
      <c r="C226" s="2" t="s">
        <v>197</v>
      </c>
      <c r="D226" s="2" t="s">
        <v>392</v>
      </c>
      <c r="E226" s="27">
        <f t="shared" si="7"/>
        <v>58932.1</v>
      </c>
      <c r="F226" s="34">
        <v>0</v>
      </c>
      <c r="G226" s="34">
        <v>0</v>
      </c>
      <c r="H226" s="34">
        <v>0</v>
      </c>
      <c r="I226" s="34">
        <v>0</v>
      </c>
      <c r="J226" s="34">
        <v>0</v>
      </c>
      <c r="K226" s="34">
        <v>0</v>
      </c>
      <c r="L226" s="34">
        <v>0</v>
      </c>
      <c r="M226" s="34">
        <v>0</v>
      </c>
      <c r="N226" s="34">
        <v>0</v>
      </c>
      <c r="O226" s="34">
        <v>0</v>
      </c>
      <c r="P226" s="34">
        <v>0</v>
      </c>
      <c r="Q226" s="34">
        <v>0</v>
      </c>
      <c r="R226" s="34">
        <v>0</v>
      </c>
      <c r="S226" s="34">
        <v>0</v>
      </c>
      <c r="T226" s="34">
        <v>0</v>
      </c>
      <c r="U226" s="34">
        <v>0</v>
      </c>
      <c r="V226" s="34">
        <v>0</v>
      </c>
      <c r="W226" s="34">
        <v>0</v>
      </c>
      <c r="X226" s="34">
        <v>0</v>
      </c>
      <c r="Y226" s="34">
        <v>58932.1</v>
      </c>
      <c r="Z226" s="34">
        <v>0</v>
      </c>
      <c r="AA226" s="34">
        <v>0</v>
      </c>
      <c r="AB226" s="34">
        <v>0</v>
      </c>
      <c r="AC226" s="34">
        <v>0</v>
      </c>
      <c r="AD226" s="34">
        <v>0</v>
      </c>
      <c r="AE226" s="34">
        <v>0</v>
      </c>
      <c r="AG226" s="22"/>
    </row>
    <row r="227" spans="1:33" ht="15.95" hidden="1" customHeight="1" outlineLevel="2" x14ac:dyDescent="0.2">
      <c r="B227" s="2" t="s">
        <v>232</v>
      </c>
      <c r="C227" s="2" t="s">
        <v>198</v>
      </c>
      <c r="D227" s="2" t="s">
        <v>393</v>
      </c>
      <c r="E227" s="27">
        <f t="shared" si="7"/>
        <v>992906.17999999982</v>
      </c>
      <c r="F227" s="34">
        <v>0</v>
      </c>
      <c r="G227" s="34">
        <v>0</v>
      </c>
      <c r="H227" s="34">
        <v>0</v>
      </c>
      <c r="I227" s="34">
        <v>0</v>
      </c>
      <c r="J227" s="34">
        <v>0</v>
      </c>
      <c r="K227" s="34">
        <v>15.79</v>
      </c>
      <c r="L227" s="34">
        <v>0</v>
      </c>
      <c r="M227" s="34">
        <v>0</v>
      </c>
      <c r="N227" s="34">
        <v>0</v>
      </c>
      <c r="O227" s="34">
        <v>69628.38</v>
      </c>
      <c r="P227" s="34">
        <v>0</v>
      </c>
      <c r="Q227" s="34">
        <v>0</v>
      </c>
      <c r="R227" s="34">
        <v>0</v>
      </c>
      <c r="S227" s="34">
        <v>0</v>
      </c>
      <c r="T227" s="34">
        <v>0</v>
      </c>
      <c r="U227" s="34">
        <v>0</v>
      </c>
      <c r="V227" s="34">
        <v>0</v>
      </c>
      <c r="W227" s="34">
        <v>0</v>
      </c>
      <c r="X227" s="34">
        <v>923262.00999999978</v>
      </c>
      <c r="Y227" s="34">
        <v>0</v>
      </c>
      <c r="Z227" s="34">
        <v>0</v>
      </c>
      <c r="AA227" s="34">
        <v>0</v>
      </c>
      <c r="AB227" s="34">
        <v>0</v>
      </c>
      <c r="AC227" s="34">
        <v>0</v>
      </c>
      <c r="AD227" s="34">
        <v>0</v>
      </c>
      <c r="AE227" s="34">
        <v>0</v>
      </c>
      <c r="AG227" s="22"/>
    </row>
    <row r="228" spans="1:33" ht="15.95" hidden="1" customHeight="1" outlineLevel="2" x14ac:dyDescent="0.2">
      <c r="B228" s="2" t="s">
        <v>232</v>
      </c>
      <c r="C228" s="2" t="s">
        <v>199</v>
      </c>
      <c r="D228" s="2" t="s">
        <v>394</v>
      </c>
      <c r="E228" s="27">
        <f t="shared" si="7"/>
        <v>135975.57</v>
      </c>
      <c r="F228" s="34">
        <v>0</v>
      </c>
      <c r="G228" s="34">
        <v>0</v>
      </c>
      <c r="H228" s="34">
        <v>0</v>
      </c>
      <c r="I228" s="34">
        <v>0</v>
      </c>
      <c r="J228" s="34">
        <v>0</v>
      </c>
      <c r="K228" s="34">
        <v>0</v>
      </c>
      <c r="L228" s="34">
        <v>0</v>
      </c>
      <c r="M228" s="34">
        <v>0</v>
      </c>
      <c r="N228" s="34">
        <v>5179.79</v>
      </c>
      <c r="O228" s="34">
        <v>0</v>
      </c>
      <c r="P228" s="34">
        <v>0</v>
      </c>
      <c r="Q228" s="34">
        <v>0</v>
      </c>
      <c r="R228" s="34">
        <v>0</v>
      </c>
      <c r="S228" s="34">
        <v>0</v>
      </c>
      <c r="T228" s="34">
        <v>0</v>
      </c>
      <c r="U228" s="34">
        <v>0</v>
      </c>
      <c r="V228" s="34">
        <v>0</v>
      </c>
      <c r="W228" s="34">
        <v>0</v>
      </c>
      <c r="X228" s="34">
        <v>0</v>
      </c>
      <c r="Y228" s="34">
        <v>0</v>
      </c>
      <c r="Z228" s="34">
        <v>0</v>
      </c>
      <c r="AA228" s="34">
        <v>0</v>
      </c>
      <c r="AB228" s="34">
        <v>0</v>
      </c>
      <c r="AC228" s="34">
        <v>130795.78</v>
      </c>
      <c r="AD228" s="34">
        <v>0</v>
      </c>
      <c r="AE228" s="34">
        <v>0</v>
      </c>
      <c r="AG228" s="22"/>
    </row>
    <row r="229" spans="1:33" ht="15.95" hidden="1" customHeight="1" outlineLevel="2" x14ac:dyDescent="0.2">
      <c r="B229" s="2" t="s">
        <v>232</v>
      </c>
      <c r="C229" s="2" t="s">
        <v>200</v>
      </c>
      <c r="D229" s="2" t="s">
        <v>395</v>
      </c>
      <c r="E229" s="27">
        <f t="shared" si="7"/>
        <v>343657.35000000003</v>
      </c>
      <c r="F229" s="34">
        <v>0</v>
      </c>
      <c r="G229" s="34">
        <v>0</v>
      </c>
      <c r="H229" s="34">
        <v>0</v>
      </c>
      <c r="I229" s="34">
        <v>0</v>
      </c>
      <c r="J229" s="34">
        <v>0</v>
      </c>
      <c r="K229" s="34">
        <v>0</v>
      </c>
      <c r="L229" s="34">
        <v>0</v>
      </c>
      <c r="M229" s="34">
        <v>0</v>
      </c>
      <c r="N229" s="34">
        <v>0</v>
      </c>
      <c r="O229" s="34">
        <v>0</v>
      </c>
      <c r="P229" s="34">
        <v>0</v>
      </c>
      <c r="Q229" s="34">
        <v>0</v>
      </c>
      <c r="R229" s="34">
        <v>0</v>
      </c>
      <c r="S229" s="34">
        <v>0</v>
      </c>
      <c r="T229" s="34">
        <v>0</v>
      </c>
      <c r="U229" s="34">
        <v>0</v>
      </c>
      <c r="V229" s="34">
        <v>0</v>
      </c>
      <c r="W229" s="34">
        <v>0</v>
      </c>
      <c r="X229" s="34">
        <v>0</v>
      </c>
      <c r="Y229" s="34">
        <v>0</v>
      </c>
      <c r="Z229" s="34">
        <v>0</v>
      </c>
      <c r="AA229" s="34">
        <v>343657.35000000003</v>
      </c>
      <c r="AB229" s="34">
        <v>0</v>
      </c>
      <c r="AC229" s="34">
        <v>0</v>
      </c>
      <c r="AD229" s="34">
        <v>0</v>
      </c>
      <c r="AE229" s="34">
        <v>0</v>
      </c>
      <c r="AG229" s="22"/>
    </row>
    <row r="230" spans="1:33" ht="15.95" hidden="1" customHeight="1" outlineLevel="2" x14ac:dyDescent="0.2">
      <c r="B230" s="2" t="s">
        <v>232</v>
      </c>
      <c r="C230" s="2" t="s">
        <v>201</v>
      </c>
      <c r="D230" s="2" t="s">
        <v>396</v>
      </c>
      <c r="E230" s="27">
        <f t="shared" si="7"/>
        <v>0</v>
      </c>
      <c r="F230" s="34">
        <v>0</v>
      </c>
      <c r="G230" s="34">
        <v>0</v>
      </c>
      <c r="H230" s="34">
        <v>0</v>
      </c>
      <c r="I230" s="34">
        <v>0</v>
      </c>
      <c r="J230" s="34">
        <v>0</v>
      </c>
      <c r="K230" s="34">
        <v>0</v>
      </c>
      <c r="L230" s="34">
        <v>0</v>
      </c>
      <c r="M230" s="34">
        <v>0</v>
      </c>
      <c r="N230" s="34">
        <v>0</v>
      </c>
      <c r="O230" s="34">
        <v>0</v>
      </c>
      <c r="P230" s="34">
        <v>0</v>
      </c>
      <c r="Q230" s="34">
        <v>0</v>
      </c>
      <c r="R230" s="34">
        <v>0</v>
      </c>
      <c r="S230" s="34">
        <v>0</v>
      </c>
      <c r="T230" s="34">
        <v>0</v>
      </c>
      <c r="U230" s="34">
        <v>0</v>
      </c>
      <c r="V230" s="34">
        <v>0</v>
      </c>
      <c r="W230" s="34">
        <v>0</v>
      </c>
      <c r="X230" s="34">
        <v>0</v>
      </c>
      <c r="Y230" s="34">
        <v>0</v>
      </c>
      <c r="Z230" s="34">
        <v>0</v>
      </c>
      <c r="AA230" s="34">
        <v>0</v>
      </c>
      <c r="AB230" s="34">
        <v>0</v>
      </c>
      <c r="AC230" s="34">
        <v>0</v>
      </c>
      <c r="AD230" s="34">
        <v>0</v>
      </c>
      <c r="AE230" s="34">
        <v>0</v>
      </c>
      <c r="AG230" s="22"/>
    </row>
    <row r="231" spans="1:33" ht="15.95" customHeight="1" outlineLevel="1" collapsed="1" x14ac:dyDescent="0.2">
      <c r="A231" s="1">
        <v>30</v>
      </c>
      <c r="B231" s="15" t="s">
        <v>234</v>
      </c>
      <c r="D231" s="21" t="s">
        <v>235</v>
      </c>
      <c r="E231" s="27">
        <f t="shared" ref="E231:AE231" si="16">SUBTOTAL(9,E194:E230)</f>
        <v>13500576.360000001</v>
      </c>
      <c r="F231" s="34">
        <f t="shared" si="16"/>
        <v>34080.71</v>
      </c>
      <c r="G231" s="34">
        <f t="shared" si="16"/>
        <v>320281.74</v>
      </c>
      <c r="H231" s="34">
        <f t="shared" si="16"/>
        <v>0</v>
      </c>
      <c r="I231" s="34">
        <f t="shared" si="16"/>
        <v>46418.54</v>
      </c>
      <c r="J231" s="34">
        <f t="shared" si="16"/>
        <v>0</v>
      </c>
      <c r="K231" s="34">
        <f t="shared" si="16"/>
        <v>174774.83000000002</v>
      </c>
      <c r="L231" s="34">
        <f t="shared" si="16"/>
        <v>3972721.58</v>
      </c>
      <c r="M231" s="34">
        <f t="shared" si="16"/>
        <v>0</v>
      </c>
      <c r="N231" s="34">
        <f t="shared" si="16"/>
        <v>205008.91</v>
      </c>
      <c r="O231" s="34">
        <f t="shared" si="16"/>
        <v>243353.69</v>
      </c>
      <c r="P231" s="34">
        <f t="shared" si="16"/>
        <v>0</v>
      </c>
      <c r="Q231" s="34">
        <f t="shared" si="16"/>
        <v>257146.8</v>
      </c>
      <c r="R231" s="34">
        <f t="shared" si="16"/>
        <v>493639.84</v>
      </c>
      <c r="S231" s="34">
        <f t="shared" si="16"/>
        <v>0</v>
      </c>
      <c r="T231" s="34">
        <f t="shared" si="16"/>
        <v>665122.55999999994</v>
      </c>
      <c r="U231" s="34">
        <f t="shared" si="16"/>
        <v>581751.99</v>
      </c>
      <c r="V231" s="34">
        <f t="shared" si="16"/>
        <v>0</v>
      </c>
      <c r="W231" s="34">
        <f t="shared" si="16"/>
        <v>2619210.6399999997</v>
      </c>
      <c r="X231" s="34">
        <f t="shared" si="16"/>
        <v>1212683.46</v>
      </c>
      <c r="Y231" s="34">
        <f t="shared" si="16"/>
        <v>1364974.2200000002</v>
      </c>
      <c r="Z231" s="34">
        <f t="shared" si="16"/>
        <v>0</v>
      </c>
      <c r="AA231" s="34">
        <f t="shared" si="16"/>
        <v>456147.9</v>
      </c>
      <c r="AB231" s="34">
        <f t="shared" si="16"/>
        <v>22741.37</v>
      </c>
      <c r="AC231" s="34">
        <f t="shared" si="16"/>
        <v>830517.58</v>
      </c>
      <c r="AD231" s="34">
        <f t="shared" si="16"/>
        <v>0</v>
      </c>
      <c r="AE231" s="34">
        <f t="shared" si="16"/>
        <v>0</v>
      </c>
      <c r="AG231" s="22"/>
    </row>
    <row r="232" spans="1:33" ht="15.95" customHeight="1" outlineLevel="1" x14ac:dyDescent="0.2">
      <c r="A232" s="1">
        <v>31</v>
      </c>
      <c r="B232" s="15"/>
      <c r="D232" s="21" t="s">
        <v>68</v>
      </c>
      <c r="E232" s="27"/>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G232" s="22"/>
    </row>
    <row r="233" spans="1:33" ht="15.95" customHeight="1" x14ac:dyDescent="0.2">
      <c r="A233" s="1">
        <v>32</v>
      </c>
      <c r="B233" s="4" t="s">
        <v>236</v>
      </c>
      <c r="C233" s="4"/>
      <c r="D233" s="7" t="s">
        <v>237</v>
      </c>
      <c r="E233" s="67">
        <f t="shared" ref="E233:AE233" si="17">SUBTOTAL(9,E25:E230)</f>
        <v>190858586.60000011</v>
      </c>
      <c r="F233" s="67">
        <f t="shared" si="17"/>
        <v>2773486.96</v>
      </c>
      <c r="G233" s="67">
        <f t="shared" si="17"/>
        <v>1384919.9499999995</v>
      </c>
      <c r="H233" s="67">
        <f t="shared" si="17"/>
        <v>0</v>
      </c>
      <c r="I233" s="67">
        <f t="shared" si="17"/>
        <v>2115326.0699999994</v>
      </c>
      <c r="J233" s="67">
        <f t="shared" si="17"/>
        <v>4876747.9300000006</v>
      </c>
      <c r="K233" s="67">
        <f t="shared" si="17"/>
        <v>2757855.5100000007</v>
      </c>
      <c r="L233" s="67">
        <f t="shared" si="17"/>
        <v>37167934.679999985</v>
      </c>
      <c r="M233" s="67">
        <f t="shared" si="17"/>
        <v>0</v>
      </c>
      <c r="N233" s="67">
        <f t="shared" si="17"/>
        <v>15408033.129999999</v>
      </c>
      <c r="O233" s="67">
        <f t="shared" si="17"/>
        <v>4429111.82</v>
      </c>
      <c r="P233" s="67">
        <f t="shared" si="17"/>
        <v>25046047.129999999</v>
      </c>
      <c r="Q233" s="67">
        <f t="shared" si="17"/>
        <v>2458188.9499999993</v>
      </c>
      <c r="R233" s="67">
        <f t="shared" si="17"/>
        <v>4870914.3500000015</v>
      </c>
      <c r="S233" s="67">
        <f t="shared" si="17"/>
        <v>0</v>
      </c>
      <c r="T233" s="67">
        <f t="shared" si="17"/>
        <v>6466723.0300000012</v>
      </c>
      <c r="U233" s="67">
        <f t="shared" si="17"/>
        <v>28362894.900000002</v>
      </c>
      <c r="V233" s="67">
        <f t="shared" si="17"/>
        <v>0</v>
      </c>
      <c r="W233" s="67">
        <f t="shared" si="17"/>
        <v>13935074.810000004</v>
      </c>
      <c r="X233" s="67">
        <f t="shared" si="17"/>
        <v>7606391.9400000004</v>
      </c>
      <c r="Y233" s="67">
        <f t="shared" si="17"/>
        <v>5878708.0400000019</v>
      </c>
      <c r="Z233" s="67">
        <f t="shared" si="17"/>
        <v>396515.36999999988</v>
      </c>
      <c r="AA233" s="67">
        <f t="shared" si="17"/>
        <v>3308887.35</v>
      </c>
      <c r="AB233" s="67">
        <f t="shared" si="17"/>
        <v>1795268.0599999998</v>
      </c>
      <c r="AC233" s="67">
        <f t="shared" si="17"/>
        <v>18307409.399999995</v>
      </c>
      <c r="AD233" s="67">
        <f t="shared" si="17"/>
        <v>531446.96</v>
      </c>
      <c r="AE233" s="67">
        <f t="shared" si="17"/>
        <v>980700.26</v>
      </c>
      <c r="AG233" s="22"/>
    </row>
    <row r="234" spans="1:33" ht="15.95" customHeight="1" thickBot="1" x14ac:dyDescent="0.25">
      <c r="A234" s="1">
        <v>33</v>
      </c>
      <c r="D234" s="70" t="s">
        <v>238</v>
      </c>
      <c r="E234" s="71">
        <f t="shared" si="7"/>
        <v>192740314.34999996</v>
      </c>
      <c r="F234" s="71">
        <f t="shared" ref="F234:AE234" si="18">F22+F233</f>
        <v>2815699.8</v>
      </c>
      <c r="G234" s="71">
        <f t="shared" si="18"/>
        <v>1404617.6599999995</v>
      </c>
      <c r="H234" s="71">
        <f t="shared" si="18"/>
        <v>14556.84</v>
      </c>
      <c r="I234" s="71">
        <f t="shared" si="18"/>
        <v>2140666.9699999993</v>
      </c>
      <c r="J234" s="71">
        <f t="shared" si="18"/>
        <v>4937961.6800000006</v>
      </c>
      <c r="K234" s="71">
        <f t="shared" si="18"/>
        <v>2793083.1700000009</v>
      </c>
      <c r="L234" s="71">
        <f t="shared" si="18"/>
        <v>37525875.099999987</v>
      </c>
      <c r="M234" s="71">
        <f t="shared" si="18"/>
        <v>0</v>
      </c>
      <c r="N234" s="71">
        <f t="shared" si="18"/>
        <v>15492562.779999999</v>
      </c>
      <c r="O234" s="71">
        <f t="shared" si="18"/>
        <v>4461340.09</v>
      </c>
      <c r="P234" s="71">
        <f t="shared" si="18"/>
        <v>25232824.91</v>
      </c>
      <c r="Q234" s="71">
        <f t="shared" si="18"/>
        <v>2486628.4799999991</v>
      </c>
      <c r="R234" s="71">
        <f t="shared" si="18"/>
        <v>4922519.2700000014</v>
      </c>
      <c r="S234" s="71">
        <f t="shared" si="18"/>
        <v>1227.2100000000007</v>
      </c>
      <c r="T234" s="71">
        <f t="shared" si="18"/>
        <v>6601271.330000001</v>
      </c>
      <c r="U234" s="71">
        <f t="shared" si="18"/>
        <v>28600195.080000002</v>
      </c>
      <c r="V234" s="71">
        <f t="shared" si="18"/>
        <v>14227.27</v>
      </c>
      <c r="W234" s="71">
        <f t="shared" si="18"/>
        <v>14070195.190000005</v>
      </c>
      <c r="X234" s="71">
        <f t="shared" si="18"/>
        <v>7703574.3600000003</v>
      </c>
      <c r="Y234" s="71">
        <f t="shared" si="18"/>
        <v>5939157.6800000016</v>
      </c>
      <c r="Z234" s="71">
        <f t="shared" si="18"/>
        <v>403226.31999999989</v>
      </c>
      <c r="AA234" s="71">
        <f t="shared" si="18"/>
        <v>3351817.69</v>
      </c>
      <c r="AB234" s="71">
        <f t="shared" si="18"/>
        <v>1818192.9599999997</v>
      </c>
      <c r="AC234" s="71">
        <f t="shared" si="18"/>
        <v>18474351.609999996</v>
      </c>
      <c r="AD234" s="71">
        <f t="shared" si="18"/>
        <v>546432.51</v>
      </c>
      <c r="AE234" s="71">
        <f t="shared" si="18"/>
        <v>988108.39</v>
      </c>
      <c r="AG234" s="22"/>
    </row>
    <row r="235" spans="1:33" ht="29.25" customHeight="1" thickTop="1" x14ac:dyDescent="0.2">
      <c r="A235" s="1">
        <v>34</v>
      </c>
      <c r="D235" s="68" t="s">
        <v>239</v>
      </c>
      <c r="E235" s="69">
        <f t="shared" si="7"/>
        <v>365558739.59999996</v>
      </c>
      <c r="F235" s="69">
        <f t="shared" ref="F235:AE235" si="19">F15-F234</f>
        <v>4825718.6999999993</v>
      </c>
      <c r="G235" s="69">
        <f t="shared" si="19"/>
        <v>3263189.7700000023</v>
      </c>
      <c r="H235" s="69">
        <f t="shared" si="19"/>
        <v>3875084.83</v>
      </c>
      <c r="I235" s="69">
        <f t="shared" si="19"/>
        <v>2319895.5799999996</v>
      </c>
      <c r="J235" s="69">
        <f t="shared" si="19"/>
        <v>14276330.320000004</v>
      </c>
      <c r="K235" s="69">
        <f t="shared" si="19"/>
        <v>5465329.3299999991</v>
      </c>
      <c r="L235" s="69">
        <f t="shared" si="19"/>
        <v>78752743.460000008</v>
      </c>
      <c r="M235" s="69">
        <f t="shared" si="19"/>
        <v>0</v>
      </c>
      <c r="N235" s="69">
        <f t="shared" si="19"/>
        <v>11760767.860000001</v>
      </c>
      <c r="O235" s="69">
        <f t="shared" si="19"/>
        <v>4817692.5800000019</v>
      </c>
      <c r="P235" s="69">
        <f t="shared" si="19"/>
        <v>29390325.180000003</v>
      </c>
      <c r="Q235" s="69">
        <f t="shared" si="19"/>
        <v>5418506.6900000013</v>
      </c>
      <c r="R235" s="69">
        <f t="shared" si="19"/>
        <v>7835005.3099999987</v>
      </c>
      <c r="S235" s="69">
        <f t="shared" si="19"/>
        <v>489671.66</v>
      </c>
      <c r="T235" s="69">
        <f t="shared" si="19"/>
        <v>34221888.280000009</v>
      </c>
      <c r="U235" s="69">
        <f t="shared" si="19"/>
        <v>48169807.859999999</v>
      </c>
      <c r="V235" s="69">
        <f t="shared" si="19"/>
        <v>5745097.3700000001</v>
      </c>
      <c r="W235" s="69">
        <f t="shared" si="19"/>
        <v>25292804.949999988</v>
      </c>
      <c r="X235" s="69">
        <f t="shared" si="19"/>
        <v>20404599.100000001</v>
      </c>
      <c r="Y235" s="69">
        <f t="shared" si="19"/>
        <v>13034178.74</v>
      </c>
      <c r="Z235" s="69">
        <f t="shared" si="19"/>
        <v>1487039.7599999998</v>
      </c>
      <c r="AA235" s="69">
        <f t="shared" si="19"/>
        <v>8437887.2400000021</v>
      </c>
      <c r="AB235" s="69">
        <f t="shared" si="19"/>
        <v>3164972.1500000004</v>
      </c>
      <c r="AC235" s="69">
        <f t="shared" si="19"/>
        <v>30520729.95999999</v>
      </c>
      <c r="AD235" s="69">
        <f t="shared" si="19"/>
        <v>1272913.5900000001</v>
      </c>
      <c r="AE235" s="69">
        <f t="shared" si="19"/>
        <v>1316559.33</v>
      </c>
      <c r="AG235" s="22"/>
    </row>
    <row r="236" spans="1:33" ht="31.5" customHeight="1" x14ac:dyDescent="0.2">
      <c r="A236" s="1">
        <v>35</v>
      </c>
      <c r="D236" s="82" t="s">
        <v>240</v>
      </c>
      <c r="E236" s="82"/>
      <c r="F236" s="82"/>
      <c r="G236" s="82"/>
      <c r="H236" s="82"/>
      <c r="I236" s="82"/>
      <c r="J236" s="82"/>
      <c r="K236" s="4"/>
      <c r="L236" s="4"/>
      <c r="M236" s="4"/>
      <c r="N236" s="4"/>
      <c r="O236" s="4"/>
      <c r="P236" s="4"/>
      <c r="Q236" s="4"/>
      <c r="R236" s="4"/>
      <c r="S236" s="4"/>
      <c r="T236" s="4"/>
      <c r="U236" s="4"/>
      <c r="V236" s="4"/>
      <c r="W236" s="4"/>
      <c r="X236" s="4"/>
      <c r="Y236" s="4"/>
      <c r="Z236" s="4"/>
      <c r="AA236" s="4"/>
      <c r="AB236" s="4"/>
      <c r="AC236" s="4"/>
      <c r="AD236" s="4"/>
      <c r="AE236" s="4"/>
      <c r="AG236" s="22"/>
    </row>
    <row r="237" spans="1:33" ht="18" customHeight="1" x14ac:dyDescent="0.2">
      <c r="A237" s="1">
        <v>36</v>
      </c>
      <c r="D237" s="31" t="s">
        <v>241</v>
      </c>
      <c r="E237" s="35">
        <f t="shared" ref="E237:E240" si="20">SUM(F237:AE237)</f>
        <v>101842930</v>
      </c>
      <c r="F237" s="35">
        <v>12500</v>
      </c>
      <c r="G237" s="35">
        <v>442937</v>
      </c>
      <c r="H237" s="35">
        <v>0</v>
      </c>
      <c r="I237" s="35">
        <v>255857</v>
      </c>
      <c r="J237" s="35">
        <v>2513253</v>
      </c>
      <c r="K237" s="35">
        <v>2500</v>
      </c>
      <c r="L237" s="35">
        <v>16074455</v>
      </c>
      <c r="M237" s="35">
        <v>0</v>
      </c>
      <c r="N237" s="35">
        <v>5794409</v>
      </c>
      <c r="O237" s="35">
        <v>1628282</v>
      </c>
      <c r="P237" s="35">
        <v>8323456</v>
      </c>
      <c r="Q237" s="35">
        <v>2340829</v>
      </c>
      <c r="R237" s="35">
        <v>408735</v>
      </c>
      <c r="S237" s="35">
        <v>0</v>
      </c>
      <c r="T237" s="35">
        <v>4258645</v>
      </c>
      <c r="U237" s="35">
        <v>24039195</v>
      </c>
      <c r="V237" s="35">
        <v>0</v>
      </c>
      <c r="W237" s="35">
        <v>8093660</v>
      </c>
      <c r="X237" s="35">
        <v>4873819</v>
      </c>
      <c r="Y237" s="35">
        <v>1199029</v>
      </c>
      <c r="Z237" s="35">
        <v>633172</v>
      </c>
      <c r="AA237" s="35">
        <v>2693469</v>
      </c>
      <c r="AB237" s="35">
        <v>2677094</v>
      </c>
      <c r="AC237" s="35">
        <v>14877889</v>
      </c>
      <c r="AD237" s="35">
        <v>404985</v>
      </c>
      <c r="AE237" s="35">
        <v>294760</v>
      </c>
      <c r="AG237" s="22"/>
    </row>
    <row r="238" spans="1:33" ht="15.95" customHeight="1" x14ac:dyDescent="0.2">
      <c r="A238" s="1">
        <v>37</v>
      </c>
      <c r="D238" s="31" t="s">
        <v>242</v>
      </c>
      <c r="E238" s="35">
        <f t="shared" si="20"/>
        <v>1592391</v>
      </c>
      <c r="F238" s="35">
        <v>72900</v>
      </c>
      <c r="G238" s="35">
        <v>145000</v>
      </c>
      <c r="H238" s="35">
        <v>0</v>
      </c>
      <c r="I238" s="35">
        <v>125000</v>
      </c>
      <c r="J238" s="35">
        <v>0</v>
      </c>
      <c r="K238" s="35">
        <v>576</v>
      </c>
      <c r="L238" s="35">
        <v>125000</v>
      </c>
      <c r="M238" s="35">
        <v>0</v>
      </c>
      <c r="N238" s="35">
        <v>49762</v>
      </c>
      <c r="O238" s="35">
        <v>3838</v>
      </c>
      <c r="P238" s="35">
        <v>158691</v>
      </c>
      <c r="Q238" s="35">
        <v>67500</v>
      </c>
      <c r="R238" s="35">
        <v>37520</v>
      </c>
      <c r="S238" s="35">
        <v>0</v>
      </c>
      <c r="T238" s="35">
        <v>125000</v>
      </c>
      <c r="U238" s="35">
        <v>125000</v>
      </c>
      <c r="V238" s="35">
        <v>0</v>
      </c>
      <c r="W238" s="35">
        <v>143949</v>
      </c>
      <c r="X238" s="35">
        <v>40270</v>
      </c>
      <c r="Y238" s="35">
        <v>137410</v>
      </c>
      <c r="Z238" s="35">
        <v>13000</v>
      </c>
      <c r="AA238" s="35">
        <v>7050</v>
      </c>
      <c r="AB238" s="35">
        <v>50000</v>
      </c>
      <c r="AC238" s="35">
        <v>71839</v>
      </c>
      <c r="AD238" s="35">
        <v>75461</v>
      </c>
      <c r="AE238" s="35">
        <v>17625</v>
      </c>
      <c r="AG238" s="22"/>
    </row>
    <row r="239" spans="1:33" ht="15.95" customHeight="1" x14ac:dyDescent="0.2">
      <c r="A239" s="1">
        <v>38</v>
      </c>
      <c r="D239" s="31" t="s">
        <v>243</v>
      </c>
      <c r="E239" s="35">
        <f t="shared" si="20"/>
        <v>-2869426</v>
      </c>
      <c r="F239" s="35">
        <v>-50083</v>
      </c>
      <c r="G239" s="35">
        <v>-22090</v>
      </c>
      <c r="H239" s="35">
        <v>0</v>
      </c>
      <c r="I239" s="35">
        <v>-639</v>
      </c>
      <c r="J239" s="35">
        <v>0</v>
      </c>
      <c r="K239" s="35">
        <v>0</v>
      </c>
      <c r="L239" s="35">
        <v>-16329</v>
      </c>
      <c r="M239" s="35">
        <v>0</v>
      </c>
      <c r="N239" s="35">
        <v>-28811</v>
      </c>
      <c r="O239" s="35">
        <v>0</v>
      </c>
      <c r="P239" s="35">
        <v>-40945</v>
      </c>
      <c r="Q239" s="35">
        <v>-75</v>
      </c>
      <c r="R239" s="35">
        <v>-17644</v>
      </c>
      <c r="S239" s="35">
        <v>0</v>
      </c>
      <c r="T239" s="35">
        <v>-372873</v>
      </c>
      <c r="U239" s="35">
        <v>-449493</v>
      </c>
      <c r="V239" s="35">
        <v>0</v>
      </c>
      <c r="W239" s="35">
        <v>-112483</v>
      </c>
      <c r="X239" s="35">
        <v>-1622673</v>
      </c>
      <c r="Y239" s="35">
        <v>-26077</v>
      </c>
      <c r="Z239" s="35">
        <v>0</v>
      </c>
      <c r="AA239" s="35">
        <v>0</v>
      </c>
      <c r="AB239" s="35">
        <v>-10836</v>
      </c>
      <c r="AC239" s="35">
        <v>-89365</v>
      </c>
      <c r="AD239" s="35">
        <v>-9010</v>
      </c>
      <c r="AE239" s="35">
        <v>0</v>
      </c>
      <c r="AG239" s="22"/>
    </row>
    <row r="240" spans="1:33" ht="18" customHeight="1" x14ac:dyDescent="0.2">
      <c r="A240" s="1">
        <v>39</v>
      </c>
      <c r="D240" s="72" t="s">
        <v>244</v>
      </c>
      <c r="E240" s="73">
        <f t="shared" si="20"/>
        <v>100565895</v>
      </c>
      <c r="F240" s="73">
        <f>SUM(F237:F239)</f>
        <v>35317</v>
      </c>
      <c r="G240" s="73">
        <f t="shared" ref="G240:AE240" si="21">SUM(G237:G239)</f>
        <v>565847</v>
      </c>
      <c r="H240" s="73">
        <f t="shared" si="21"/>
        <v>0</v>
      </c>
      <c r="I240" s="73">
        <f t="shared" si="21"/>
        <v>380218</v>
      </c>
      <c r="J240" s="73">
        <f t="shared" si="21"/>
        <v>2513253</v>
      </c>
      <c r="K240" s="73">
        <f t="shared" si="21"/>
        <v>3076</v>
      </c>
      <c r="L240" s="73">
        <f t="shared" si="21"/>
        <v>16183126</v>
      </c>
      <c r="M240" s="73">
        <f t="shared" si="21"/>
        <v>0</v>
      </c>
      <c r="N240" s="73">
        <f t="shared" si="21"/>
        <v>5815360</v>
      </c>
      <c r="O240" s="73">
        <f t="shared" si="21"/>
        <v>1632120</v>
      </c>
      <c r="P240" s="73">
        <f t="shared" si="21"/>
        <v>8441202</v>
      </c>
      <c r="Q240" s="73">
        <f t="shared" si="21"/>
        <v>2408254</v>
      </c>
      <c r="R240" s="73">
        <f t="shared" si="21"/>
        <v>428611</v>
      </c>
      <c r="S240" s="73">
        <f t="shared" si="21"/>
        <v>0</v>
      </c>
      <c r="T240" s="73">
        <f t="shared" si="21"/>
        <v>4010772</v>
      </c>
      <c r="U240" s="73">
        <f t="shared" si="21"/>
        <v>23714702</v>
      </c>
      <c r="V240" s="73">
        <f t="shared" si="21"/>
        <v>0</v>
      </c>
      <c r="W240" s="73">
        <f t="shared" si="21"/>
        <v>8125126</v>
      </c>
      <c r="X240" s="73">
        <f t="shared" si="21"/>
        <v>3291416</v>
      </c>
      <c r="Y240" s="73">
        <f t="shared" si="21"/>
        <v>1310362</v>
      </c>
      <c r="Z240" s="73">
        <f t="shared" si="21"/>
        <v>646172</v>
      </c>
      <c r="AA240" s="73">
        <f t="shared" si="21"/>
        <v>2700519</v>
      </c>
      <c r="AB240" s="73">
        <f t="shared" si="21"/>
        <v>2716258</v>
      </c>
      <c r="AC240" s="73">
        <f t="shared" si="21"/>
        <v>14860363</v>
      </c>
      <c r="AD240" s="73">
        <f t="shared" si="21"/>
        <v>471436</v>
      </c>
      <c r="AE240" s="73">
        <f t="shared" si="21"/>
        <v>312385</v>
      </c>
      <c r="AG240" s="22"/>
    </row>
    <row r="241" spans="1:34" ht="18.75" customHeight="1" x14ac:dyDescent="0.2">
      <c r="A241" s="1">
        <v>40</v>
      </c>
      <c r="D241" s="11" t="s">
        <v>245</v>
      </c>
      <c r="E241" s="11"/>
      <c r="F241" s="11"/>
      <c r="G241" s="11"/>
      <c r="H241" s="11"/>
      <c r="I241" s="11"/>
      <c r="J241" s="11"/>
      <c r="K241" s="4"/>
      <c r="L241" s="4"/>
      <c r="M241" s="4"/>
      <c r="N241" s="4"/>
      <c r="O241" s="4"/>
      <c r="P241" s="4"/>
      <c r="Q241" s="4"/>
      <c r="R241" s="4"/>
      <c r="S241" s="4"/>
      <c r="T241" s="4"/>
      <c r="U241" s="4"/>
      <c r="V241" s="4"/>
      <c r="W241" s="4"/>
      <c r="X241" s="4"/>
      <c r="Y241" s="4"/>
      <c r="Z241" s="4"/>
      <c r="AA241" s="4"/>
      <c r="AB241" s="4"/>
      <c r="AC241" s="4"/>
      <c r="AD241" s="4"/>
      <c r="AE241" s="4"/>
      <c r="AG241" s="22"/>
    </row>
    <row r="242" spans="1:34" ht="18" customHeight="1" x14ac:dyDescent="0.2">
      <c r="A242" s="1">
        <v>41</v>
      </c>
      <c r="D242" s="31" t="s">
        <v>241</v>
      </c>
      <c r="E242" s="35">
        <f t="shared" ref="E242:E243" si="22">SUM(F242:AE242)</f>
        <v>99405208</v>
      </c>
      <c r="F242" s="35">
        <v>-4294</v>
      </c>
      <c r="G242" s="35">
        <v>442573</v>
      </c>
      <c r="H242" s="35">
        <v>0</v>
      </c>
      <c r="I242" s="35">
        <v>255218</v>
      </c>
      <c r="J242" s="35">
        <v>2513253.0000000005</v>
      </c>
      <c r="K242" s="35">
        <v>2500</v>
      </c>
      <c r="L242" s="35">
        <v>16058126</v>
      </c>
      <c r="M242" s="35">
        <v>0</v>
      </c>
      <c r="N242" s="35">
        <v>5788322</v>
      </c>
      <c r="O242" s="35">
        <v>1628282</v>
      </c>
      <c r="P242" s="35">
        <v>8322140</v>
      </c>
      <c r="Q242" s="35">
        <v>2340754</v>
      </c>
      <c r="R242" s="35">
        <v>391091</v>
      </c>
      <c r="S242" s="35">
        <v>0</v>
      </c>
      <c r="T242" s="35">
        <v>4010772</v>
      </c>
      <c r="U242" s="35">
        <v>23589702</v>
      </c>
      <c r="V242" s="35">
        <v>0</v>
      </c>
      <c r="W242" s="35">
        <v>8078119</v>
      </c>
      <c r="X242" s="35">
        <v>3251145.9999999995</v>
      </c>
      <c r="Y242" s="35">
        <v>1192719</v>
      </c>
      <c r="Z242" s="35">
        <v>633172</v>
      </c>
      <c r="AA242" s="35">
        <v>2693469</v>
      </c>
      <c r="AB242" s="35">
        <v>2666258</v>
      </c>
      <c r="AC242" s="35">
        <v>14857130</v>
      </c>
      <c r="AD242" s="35">
        <v>399996</v>
      </c>
      <c r="AE242" s="35">
        <v>294760</v>
      </c>
      <c r="AG242" s="22"/>
    </row>
    <row r="243" spans="1:34" s="40" customFormat="1" ht="17.25" customHeight="1" x14ac:dyDescent="0.2">
      <c r="A243" s="1">
        <v>42</v>
      </c>
      <c r="B243" s="36"/>
      <c r="C243" s="36"/>
      <c r="D243" s="37" t="s">
        <v>242</v>
      </c>
      <c r="E243" s="38">
        <f t="shared" si="22"/>
        <v>1160687</v>
      </c>
      <c r="F243" s="39">
        <v>39611</v>
      </c>
      <c r="G243" s="39">
        <v>123274</v>
      </c>
      <c r="H243" s="39">
        <v>0</v>
      </c>
      <c r="I243" s="39">
        <v>125000</v>
      </c>
      <c r="J243" s="39">
        <v>0</v>
      </c>
      <c r="K243" s="39">
        <v>576</v>
      </c>
      <c r="L243" s="39">
        <v>125000</v>
      </c>
      <c r="M243" s="39">
        <v>0</v>
      </c>
      <c r="N243" s="39">
        <v>27038</v>
      </c>
      <c r="O243" s="39">
        <v>3838</v>
      </c>
      <c r="P243" s="39">
        <v>119062</v>
      </c>
      <c r="Q243" s="39">
        <v>67500</v>
      </c>
      <c r="R243" s="39">
        <v>37520</v>
      </c>
      <c r="S243" s="39">
        <v>0</v>
      </c>
      <c r="T243" s="39">
        <v>0</v>
      </c>
      <c r="U243" s="39">
        <v>125000</v>
      </c>
      <c r="V243" s="39">
        <v>0</v>
      </c>
      <c r="W243" s="39">
        <v>47007</v>
      </c>
      <c r="X243" s="39">
        <v>40270.000000000007</v>
      </c>
      <c r="Y243" s="39">
        <v>117643</v>
      </c>
      <c r="Z243" s="39">
        <v>13000</v>
      </c>
      <c r="AA243" s="39">
        <v>7050</v>
      </c>
      <c r="AB243" s="39">
        <v>49999.999999999993</v>
      </c>
      <c r="AC243" s="39">
        <v>3233</v>
      </c>
      <c r="AD243" s="39">
        <v>71440</v>
      </c>
      <c r="AE243" s="39">
        <v>17625</v>
      </c>
      <c r="AH243" s="5"/>
    </row>
    <row r="244" spans="1:34" ht="26.25" customHeight="1" x14ac:dyDescent="0.2">
      <c r="A244" s="1">
        <v>43</v>
      </c>
      <c r="D244" s="74" t="s">
        <v>246</v>
      </c>
      <c r="E244" s="75">
        <f>SUM(F244:AE244)</f>
        <v>0</v>
      </c>
      <c r="F244" s="76">
        <v>0</v>
      </c>
      <c r="G244" s="76">
        <v>0</v>
      </c>
      <c r="H244" s="76">
        <v>0</v>
      </c>
      <c r="I244" s="76">
        <v>0</v>
      </c>
      <c r="J244" s="76">
        <v>0</v>
      </c>
      <c r="K244" s="76">
        <v>0</v>
      </c>
      <c r="L244" s="76">
        <v>0</v>
      </c>
      <c r="M244" s="76">
        <v>0</v>
      </c>
      <c r="N244" s="76">
        <v>0</v>
      </c>
      <c r="O244" s="76">
        <v>0</v>
      </c>
      <c r="P244" s="76">
        <v>0</v>
      </c>
      <c r="Q244" s="76">
        <v>0</v>
      </c>
      <c r="R244" s="76">
        <v>0</v>
      </c>
      <c r="S244" s="76">
        <v>0</v>
      </c>
      <c r="T244" s="76">
        <v>0</v>
      </c>
      <c r="U244" s="76">
        <v>0</v>
      </c>
      <c r="V244" s="76">
        <v>0</v>
      </c>
      <c r="W244" s="76">
        <v>0</v>
      </c>
      <c r="X244" s="76">
        <v>0</v>
      </c>
      <c r="Y244" s="76">
        <v>0</v>
      </c>
      <c r="Z244" s="76">
        <v>0</v>
      </c>
      <c r="AA244" s="76">
        <v>0</v>
      </c>
      <c r="AB244" s="76">
        <v>0</v>
      </c>
      <c r="AC244" s="76">
        <v>0</v>
      </c>
      <c r="AD244" s="76">
        <v>0</v>
      </c>
      <c r="AE244" s="76">
        <v>0</v>
      </c>
      <c r="AG244" s="22"/>
    </row>
    <row r="245" spans="1:34" ht="18.75" customHeight="1" thickBot="1" x14ac:dyDescent="0.25">
      <c r="A245" s="1">
        <v>44</v>
      </c>
      <c r="D245" s="80" t="s">
        <v>247</v>
      </c>
      <c r="E245" s="80">
        <f>SUM(E242:E243)</f>
        <v>100565895</v>
      </c>
      <c r="F245" s="80">
        <f>SUM(F242:F243)</f>
        <v>35317</v>
      </c>
      <c r="G245" s="80">
        <f t="shared" ref="G245:AE245" si="23">SUM(G242:G243)</f>
        <v>565847</v>
      </c>
      <c r="H245" s="80">
        <f t="shared" si="23"/>
        <v>0</v>
      </c>
      <c r="I245" s="80">
        <f t="shared" si="23"/>
        <v>380218</v>
      </c>
      <c r="J245" s="80">
        <f t="shared" si="23"/>
        <v>2513253.0000000005</v>
      </c>
      <c r="K245" s="80">
        <f t="shared" si="23"/>
        <v>3076</v>
      </c>
      <c r="L245" s="80">
        <f t="shared" si="23"/>
        <v>16183126</v>
      </c>
      <c r="M245" s="80">
        <f t="shared" si="23"/>
        <v>0</v>
      </c>
      <c r="N245" s="80">
        <f t="shared" si="23"/>
        <v>5815360</v>
      </c>
      <c r="O245" s="80">
        <f t="shared" si="23"/>
        <v>1632120</v>
      </c>
      <c r="P245" s="80">
        <f t="shared" si="23"/>
        <v>8441202</v>
      </c>
      <c r="Q245" s="80">
        <f t="shared" si="23"/>
        <v>2408254</v>
      </c>
      <c r="R245" s="80">
        <f t="shared" si="23"/>
        <v>428611</v>
      </c>
      <c r="S245" s="80">
        <f t="shared" si="23"/>
        <v>0</v>
      </c>
      <c r="T245" s="80">
        <f t="shared" si="23"/>
        <v>4010772</v>
      </c>
      <c r="U245" s="80">
        <f t="shared" si="23"/>
        <v>23714702</v>
      </c>
      <c r="V245" s="80">
        <f t="shared" si="23"/>
        <v>0</v>
      </c>
      <c r="W245" s="80">
        <f t="shared" si="23"/>
        <v>8125126</v>
      </c>
      <c r="X245" s="80">
        <f t="shared" si="23"/>
        <v>3291415.9999999995</v>
      </c>
      <c r="Y245" s="80">
        <f t="shared" si="23"/>
        <v>1310362</v>
      </c>
      <c r="Z245" s="80">
        <f t="shared" si="23"/>
        <v>646172</v>
      </c>
      <c r="AA245" s="80">
        <f t="shared" si="23"/>
        <v>2700519</v>
      </c>
      <c r="AB245" s="80">
        <f t="shared" si="23"/>
        <v>2716258</v>
      </c>
      <c r="AC245" s="80">
        <f t="shared" si="23"/>
        <v>14860363</v>
      </c>
      <c r="AD245" s="80">
        <f t="shared" si="23"/>
        <v>471436</v>
      </c>
      <c r="AE245" s="80">
        <f t="shared" si="23"/>
        <v>312385</v>
      </c>
      <c r="AG245" s="22"/>
    </row>
    <row r="246" spans="1:34" ht="17.25" customHeight="1" thickTop="1" x14ac:dyDescent="0.2">
      <c r="A246" s="1">
        <v>45</v>
      </c>
      <c r="D246" s="77" t="s">
        <v>248</v>
      </c>
      <c r="E246" s="66">
        <f>SUM(F246:AE246)</f>
        <v>9439667.410000002</v>
      </c>
      <c r="F246" s="66">
        <v>0</v>
      </c>
      <c r="G246" s="66">
        <v>0</v>
      </c>
      <c r="H246" s="66">
        <v>0</v>
      </c>
      <c r="I246" s="66">
        <v>0</v>
      </c>
      <c r="J246" s="66">
        <v>107264.66000000002</v>
      </c>
      <c r="K246" s="66">
        <v>248426.82</v>
      </c>
      <c r="L246" s="78">
        <v>549905.27999999991</v>
      </c>
      <c r="M246" s="66">
        <v>0</v>
      </c>
      <c r="N246" s="66">
        <v>0</v>
      </c>
      <c r="O246" s="66">
        <v>248689.79000000004</v>
      </c>
      <c r="P246" s="66">
        <v>2654270.3199999998</v>
      </c>
      <c r="Q246" s="66">
        <v>593556.15000000014</v>
      </c>
      <c r="R246" s="66">
        <v>70477.61</v>
      </c>
      <c r="S246" s="66">
        <v>0</v>
      </c>
      <c r="T246" s="66">
        <v>260589.71000000002</v>
      </c>
      <c r="U246" s="66">
        <v>454052.66999999993</v>
      </c>
      <c r="V246" s="66">
        <v>615725.47</v>
      </c>
      <c r="W246" s="66">
        <v>1352287.77</v>
      </c>
      <c r="X246" s="66">
        <v>2125980.3000000003</v>
      </c>
      <c r="Y246" s="66">
        <v>94156.549999999988</v>
      </c>
      <c r="Z246" s="66">
        <v>0</v>
      </c>
      <c r="AA246" s="66">
        <v>64284.31</v>
      </c>
      <c r="AB246" s="66">
        <v>0</v>
      </c>
      <c r="AC246" s="66">
        <v>0</v>
      </c>
      <c r="AD246" s="66">
        <v>0</v>
      </c>
      <c r="AE246" s="66">
        <v>0</v>
      </c>
      <c r="AG246" s="22"/>
    </row>
    <row r="247" spans="1:34" ht="11.25" customHeight="1" x14ac:dyDescent="0.2">
      <c r="B247" s="15"/>
      <c r="C247" s="15" t="s">
        <v>79</v>
      </c>
      <c r="D247" s="15" t="s">
        <v>80</v>
      </c>
      <c r="E247" s="11"/>
      <c r="F247" s="11"/>
      <c r="G247" s="11"/>
      <c r="H247" s="11"/>
      <c r="I247" s="11"/>
      <c r="J247" s="11"/>
      <c r="K247" s="4"/>
      <c r="L247" s="4"/>
      <c r="M247" s="4"/>
      <c r="N247" s="4"/>
      <c r="O247" s="4"/>
      <c r="P247" s="4"/>
      <c r="Q247" s="4"/>
      <c r="R247" s="4"/>
      <c r="S247" s="4"/>
      <c r="T247" s="4"/>
      <c r="U247" s="4"/>
      <c r="V247" s="4"/>
      <c r="W247" s="4"/>
      <c r="X247" s="4"/>
      <c r="Y247" s="4"/>
      <c r="Z247" s="4"/>
      <c r="AA247" s="4"/>
      <c r="AB247" s="4"/>
      <c r="AC247" s="4"/>
      <c r="AD247" s="4"/>
      <c r="AE247" s="4"/>
      <c r="AG247" s="22"/>
    </row>
    <row r="248" spans="1:34" s="41" customFormat="1" hidden="1" outlineLevel="2" x14ac:dyDescent="0.2">
      <c r="B248" s="2" t="s">
        <v>110</v>
      </c>
      <c r="C248" s="2" t="s">
        <v>163</v>
      </c>
      <c r="D248" s="2" t="s">
        <v>361</v>
      </c>
      <c r="E248" s="42">
        <f>SUM(F248:AE248)</f>
        <v>8112915.1800000016</v>
      </c>
      <c r="F248" s="42">
        <v>0</v>
      </c>
      <c r="G248" s="42">
        <v>0</v>
      </c>
      <c r="H248" s="42">
        <v>0</v>
      </c>
      <c r="I248" s="42">
        <v>0</v>
      </c>
      <c r="J248" s="42">
        <v>0</v>
      </c>
      <c r="K248" s="42">
        <v>248426.82000000004</v>
      </c>
      <c r="L248" s="42">
        <v>326518.13</v>
      </c>
      <c r="M248" s="42">
        <v>0</v>
      </c>
      <c r="N248" s="42">
        <v>0</v>
      </c>
      <c r="O248" s="42">
        <v>248689.79</v>
      </c>
      <c r="P248" s="42">
        <v>2654270.3200000003</v>
      </c>
      <c r="Q248" s="42">
        <v>593556.15</v>
      </c>
      <c r="R248" s="42">
        <v>0</v>
      </c>
      <c r="S248" s="42">
        <v>0</v>
      </c>
      <c r="T248" s="42">
        <v>0</v>
      </c>
      <c r="U248" s="42">
        <v>0</v>
      </c>
      <c r="V248" s="42">
        <v>615725.47</v>
      </c>
      <c r="W248" s="42">
        <v>1299748.2</v>
      </c>
      <c r="X248" s="42">
        <v>2125980.3000000007</v>
      </c>
      <c r="Y248" s="42">
        <v>0</v>
      </c>
      <c r="Z248" s="42">
        <v>0</v>
      </c>
      <c r="AA248" s="42">
        <v>0</v>
      </c>
      <c r="AB248" s="42">
        <v>0</v>
      </c>
      <c r="AC248" s="42">
        <v>0</v>
      </c>
      <c r="AD248" s="42">
        <v>0</v>
      </c>
      <c r="AE248" s="42">
        <v>0</v>
      </c>
      <c r="AG248" s="22"/>
      <c r="AH248" s="43"/>
    </row>
    <row r="249" spans="1:34" s="41" customFormat="1" hidden="1" outlineLevel="2" x14ac:dyDescent="0.2">
      <c r="B249" s="2" t="s">
        <v>110</v>
      </c>
      <c r="C249" s="2" t="s">
        <v>168</v>
      </c>
      <c r="D249" s="2" t="s">
        <v>366</v>
      </c>
      <c r="E249" s="42">
        <f>SUM(F249:AE249)</f>
        <v>24679.040000000001</v>
      </c>
      <c r="F249" s="42">
        <v>0</v>
      </c>
      <c r="G249" s="42">
        <v>0</v>
      </c>
      <c r="H249" s="42">
        <v>0</v>
      </c>
      <c r="I249" s="42">
        <v>0</v>
      </c>
      <c r="J249" s="42">
        <v>0</v>
      </c>
      <c r="K249" s="42">
        <v>0</v>
      </c>
      <c r="L249" s="42">
        <v>0</v>
      </c>
      <c r="M249" s="42">
        <v>0</v>
      </c>
      <c r="N249" s="42">
        <v>0</v>
      </c>
      <c r="O249" s="42">
        <v>0</v>
      </c>
      <c r="P249" s="42">
        <v>0</v>
      </c>
      <c r="Q249" s="42">
        <v>0</v>
      </c>
      <c r="R249" s="42">
        <v>0</v>
      </c>
      <c r="S249" s="42">
        <v>0</v>
      </c>
      <c r="T249" s="42">
        <v>0</v>
      </c>
      <c r="U249" s="42">
        <v>0</v>
      </c>
      <c r="V249" s="42">
        <v>0</v>
      </c>
      <c r="W249" s="42">
        <v>0</v>
      </c>
      <c r="X249" s="42">
        <v>0</v>
      </c>
      <c r="Y249" s="42">
        <v>24679.040000000001</v>
      </c>
      <c r="Z249" s="42">
        <v>0</v>
      </c>
      <c r="AA249" s="42">
        <v>0</v>
      </c>
      <c r="AB249" s="42">
        <v>0</v>
      </c>
      <c r="AC249" s="42">
        <v>0</v>
      </c>
      <c r="AD249" s="42">
        <v>0</v>
      </c>
      <c r="AE249" s="42">
        <v>0</v>
      </c>
      <c r="AG249" s="22"/>
      <c r="AH249" s="43"/>
    </row>
    <row r="250" spans="1:34" s="41" customFormat="1" hidden="1" outlineLevel="2" x14ac:dyDescent="0.2">
      <c r="B250" s="2" t="s">
        <v>110</v>
      </c>
      <c r="C250" s="2" t="s">
        <v>170</v>
      </c>
      <c r="D250" s="2" t="s">
        <v>368</v>
      </c>
      <c r="E250" s="42">
        <f>SUM(F250:AE250)</f>
        <v>535227.1</v>
      </c>
      <c r="F250" s="42">
        <v>0</v>
      </c>
      <c r="G250" s="42">
        <v>0</v>
      </c>
      <c r="H250" s="42">
        <v>0</v>
      </c>
      <c r="I250" s="42">
        <v>0</v>
      </c>
      <c r="J250" s="42">
        <v>85995.98</v>
      </c>
      <c r="K250" s="42">
        <v>0</v>
      </c>
      <c r="L250" s="42">
        <v>144633.69</v>
      </c>
      <c r="M250" s="42">
        <v>0</v>
      </c>
      <c r="N250" s="42">
        <v>0</v>
      </c>
      <c r="O250" s="42">
        <v>0</v>
      </c>
      <c r="P250" s="42">
        <v>0</v>
      </c>
      <c r="Q250" s="42">
        <v>0</v>
      </c>
      <c r="R250" s="42">
        <v>70477.61</v>
      </c>
      <c r="S250" s="42">
        <v>0</v>
      </c>
      <c r="T250" s="42">
        <v>46078.49</v>
      </c>
      <c r="U250" s="42">
        <v>1739.94</v>
      </c>
      <c r="V250" s="42">
        <v>0</v>
      </c>
      <c r="W250" s="42">
        <v>52539.57</v>
      </c>
      <c r="X250" s="42">
        <v>0</v>
      </c>
      <c r="Y250" s="42">
        <v>69477.509999999995</v>
      </c>
      <c r="Z250" s="42">
        <v>0</v>
      </c>
      <c r="AA250" s="42">
        <v>64284.310000000005</v>
      </c>
      <c r="AB250" s="42">
        <v>0</v>
      </c>
      <c r="AC250" s="42">
        <v>0</v>
      </c>
      <c r="AD250" s="42">
        <v>0</v>
      </c>
      <c r="AE250" s="42">
        <v>0</v>
      </c>
      <c r="AG250" s="22"/>
      <c r="AH250" s="43"/>
    </row>
    <row r="251" spans="1:34" s="41" customFormat="1" hidden="1" outlineLevel="2" x14ac:dyDescent="0.2">
      <c r="B251" s="2" t="s">
        <v>110</v>
      </c>
      <c r="C251" s="2" t="s">
        <v>171</v>
      </c>
      <c r="D251" s="2" t="s">
        <v>369</v>
      </c>
      <c r="E251" s="42">
        <f>SUM(F251:AE251)</f>
        <v>766846.09</v>
      </c>
      <c r="F251" s="42">
        <v>0</v>
      </c>
      <c r="G251" s="42">
        <v>0</v>
      </c>
      <c r="H251" s="42">
        <v>0</v>
      </c>
      <c r="I251" s="42">
        <v>0</v>
      </c>
      <c r="J251" s="42">
        <v>21268.68</v>
      </c>
      <c r="K251" s="42">
        <v>0</v>
      </c>
      <c r="L251" s="42">
        <v>78753.459999999992</v>
      </c>
      <c r="M251" s="42">
        <v>0</v>
      </c>
      <c r="N251" s="42">
        <v>0</v>
      </c>
      <c r="O251" s="42">
        <v>0</v>
      </c>
      <c r="P251" s="42">
        <v>0</v>
      </c>
      <c r="Q251" s="42">
        <v>0</v>
      </c>
      <c r="R251" s="42">
        <v>0</v>
      </c>
      <c r="S251" s="42">
        <v>0</v>
      </c>
      <c r="T251" s="42">
        <v>214511.22</v>
      </c>
      <c r="U251" s="42">
        <v>452312.73</v>
      </c>
      <c r="V251" s="42">
        <v>0</v>
      </c>
      <c r="W251" s="42">
        <v>0</v>
      </c>
      <c r="X251" s="42">
        <v>0</v>
      </c>
      <c r="Y251" s="42">
        <v>0</v>
      </c>
      <c r="Z251" s="42">
        <v>0</v>
      </c>
      <c r="AA251" s="42">
        <v>0</v>
      </c>
      <c r="AB251" s="42">
        <v>0</v>
      </c>
      <c r="AC251" s="42">
        <v>0</v>
      </c>
      <c r="AD251" s="42">
        <v>0</v>
      </c>
      <c r="AE251" s="42">
        <v>0</v>
      </c>
      <c r="AG251" s="22"/>
      <c r="AH251" s="43"/>
    </row>
    <row r="252" spans="1:34" ht="17.25" customHeight="1" collapsed="1" x14ac:dyDescent="0.2">
      <c r="A252" s="1">
        <v>46</v>
      </c>
      <c r="D252" s="77" t="s">
        <v>68</v>
      </c>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G252" s="22"/>
    </row>
    <row r="253" spans="1:34" ht="17.25" customHeight="1" x14ac:dyDescent="0.2">
      <c r="A253" s="1">
        <v>47</v>
      </c>
      <c r="D253" s="77" t="s">
        <v>68</v>
      </c>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G253" s="22"/>
    </row>
    <row r="254" spans="1:34" ht="27.75" customHeight="1" x14ac:dyDescent="0.2">
      <c r="A254" s="1">
        <v>48</v>
      </c>
      <c r="D254" s="44" t="s">
        <v>249</v>
      </c>
      <c r="E254" s="45">
        <f t="shared" ref="E254" si="24">SUM(F254:AE254)</f>
        <v>255553177.19000006</v>
      </c>
      <c r="F254" s="45">
        <f>ROUND(F235-SUM(F245:F246)-SUM(F252:F253),2)</f>
        <v>4790401.7</v>
      </c>
      <c r="G254" s="45">
        <f t="shared" ref="G254:AE254" si="25">ROUND(G235-SUM(G245:G246)-SUM(G252:G253),2)</f>
        <v>2697342.77</v>
      </c>
      <c r="H254" s="45">
        <f t="shared" si="25"/>
        <v>3875084.83</v>
      </c>
      <c r="I254" s="45">
        <f t="shared" si="25"/>
        <v>1939677.58</v>
      </c>
      <c r="J254" s="45">
        <f t="shared" si="25"/>
        <v>11655812.66</v>
      </c>
      <c r="K254" s="45">
        <f t="shared" si="25"/>
        <v>5213826.51</v>
      </c>
      <c r="L254" s="45">
        <f t="shared" si="25"/>
        <v>62019712.18</v>
      </c>
      <c r="M254" s="45">
        <f t="shared" si="25"/>
        <v>0</v>
      </c>
      <c r="N254" s="45">
        <f t="shared" si="25"/>
        <v>5945407.8600000003</v>
      </c>
      <c r="O254" s="45">
        <f t="shared" si="25"/>
        <v>2936882.79</v>
      </c>
      <c r="P254" s="45">
        <f t="shared" si="25"/>
        <v>18294852.859999999</v>
      </c>
      <c r="Q254" s="45">
        <f t="shared" si="25"/>
        <v>2416696.54</v>
      </c>
      <c r="R254" s="45">
        <f t="shared" si="25"/>
        <v>7335916.7000000002</v>
      </c>
      <c r="S254" s="45">
        <f t="shared" si="25"/>
        <v>489671.66</v>
      </c>
      <c r="T254" s="45">
        <f t="shared" si="25"/>
        <v>29950526.57</v>
      </c>
      <c r="U254" s="45">
        <f t="shared" si="25"/>
        <v>24001053.190000001</v>
      </c>
      <c r="V254" s="45">
        <f t="shared" si="25"/>
        <v>5129371.9000000004</v>
      </c>
      <c r="W254" s="45">
        <f t="shared" si="25"/>
        <v>15815391.18</v>
      </c>
      <c r="X254" s="45">
        <f t="shared" si="25"/>
        <v>14987202.800000001</v>
      </c>
      <c r="Y254" s="45">
        <f t="shared" si="25"/>
        <v>11629660.189999999</v>
      </c>
      <c r="Z254" s="45">
        <f t="shared" si="25"/>
        <v>840867.76</v>
      </c>
      <c r="AA254" s="45">
        <f t="shared" si="25"/>
        <v>5673083.9299999997</v>
      </c>
      <c r="AB254" s="45">
        <f t="shared" si="25"/>
        <v>448714.15</v>
      </c>
      <c r="AC254" s="45">
        <f t="shared" si="25"/>
        <v>15660366.960000001</v>
      </c>
      <c r="AD254" s="45">
        <f t="shared" si="25"/>
        <v>801477.59</v>
      </c>
      <c r="AE254" s="45">
        <f t="shared" si="25"/>
        <v>1004174.33</v>
      </c>
      <c r="AG254" s="22"/>
    </row>
    <row r="255" spans="1:34" ht="18.75" customHeight="1" x14ac:dyDescent="0.2">
      <c r="A255" s="1">
        <v>49</v>
      </c>
      <c r="D255" s="26" t="s">
        <v>250</v>
      </c>
      <c r="E255" s="26"/>
      <c r="F255" s="26"/>
      <c r="G255" s="26"/>
      <c r="H255" s="26"/>
      <c r="I255" s="26"/>
      <c r="J255" s="26"/>
      <c r="K255" s="4"/>
      <c r="L255" s="4"/>
      <c r="M255" s="4"/>
      <c r="N255" s="4"/>
      <c r="O255" s="4"/>
      <c r="P255" s="4"/>
      <c r="Q255" s="4"/>
      <c r="R255" s="4"/>
      <c r="S255" s="4"/>
      <c r="T255" s="4"/>
      <c r="U255" s="4"/>
      <c r="V255" s="4"/>
      <c r="W255" s="4"/>
      <c r="X255" s="4"/>
      <c r="Y255" s="4"/>
      <c r="Z255" s="4"/>
      <c r="AA255" s="4"/>
      <c r="AB255" s="4"/>
      <c r="AC255" s="4"/>
      <c r="AD255" s="4"/>
      <c r="AE255" s="4"/>
      <c r="AG255" s="22"/>
    </row>
    <row r="256" spans="1:34" hidden="1" x14ac:dyDescent="0.2">
      <c r="B256" s="15" t="s">
        <v>78</v>
      </c>
      <c r="C256" s="15" t="s">
        <v>79</v>
      </c>
      <c r="D256" s="15" t="s">
        <v>80</v>
      </c>
      <c r="E256" s="11"/>
      <c r="F256" s="11"/>
      <c r="G256" s="11"/>
      <c r="H256" s="11"/>
      <c r="I256" s="11"/>
      <c r="J256" s="11"/>
      <c r="K256" s="4"/>
      <c r="L256" s="4"/>
      <c r="M256" s="4"/>
      <c r="N256" s="4"/>
      <c r="O256" s="4"/>
      <c r="P256" s="4"/>
      <c r="Q256" s="4"/>
      <c r="R256" s="4"/>
      <c r="S256" s="4"/>
      <c r="T256" s="4"/>
      <c r="U256" s="4"/>
      <c r="V256" s="4"/>
      <c r="W256" s="4"/>
      <c r="X256" s="4"/>
      <c r="Y256" s="4"/>
      <c r="Z256" s="4"/>
      <c r="AA256" s="4"/>
      <c r="AB256" s="4"/>
      <c r="AC256" s="4"/>
      <c r="AD256" s="4"/>
      <c r="AE256" s="4"/>
      <c r="AG256" s="22"/>
    </row>
    <row r="257" spans="1:34" s="41" customFormat="1" hidden="1" outlineLevel="2" x14ac:dyDescent="0.2">
      <c r="A257" s="46"/>
      <c r="B257" s="2" t="s">
        <v>81</v>
      </c>
      <c r="C257" s="2" t="s">
        <v>82</v>
      </c>
      <c r="D257" s="2" t="s">
        <v>287</v>
      </c>
      <c r="E257" s="42">
        <f t="shared" ref="E257:E331" si="26">SUM(F257:AE257)</f>
        <v>101712.79000000001</v>
      </c>
      <c r="F257" s="42">
        <v>83773.02</v>
      </c>
      <c r="G257" s="42">
        <v>0</v>
      </c>
      <c r="H257" s="42">
        <v>0</v>
      </c>
      <c r="I257" s="42">
        <v>0</v>
      </c>
      <c r="J257" s="42">
        <v>0</v>
      </c>
      <c r="K257" s="42">
        <v>0</v>
      </c>
      <c r="L257" s="42">
        <v>0</v>
      </c>
      <c r="M257" s="42">
        <v>0</v>
      </c>
      <c r="N257" s="42">
        <v>0</v>
      </c>
      <c r="O257" s="42">
        <v>0</v>
      </c>
      <c r="P257" s="42">
        <v>0</v>
      </c>
      <c r="Q257" s="42">
        <v>0</v>
      </c>
      <c r="R257" s="42">
        <v>0</v>
      </c>
      <c r="S257" s="42">
        <v>0</v>
      </c>
      <c r="T257" s="42">
        <v>0</v>
      </c>
      <c r="U257" s="42">
        <v>0</v>
      </c>
      <c r="V257" s="42">
        <v>0</v>
      </c>
      <c r="W257" s="42">
        <v>0</v>
      </c>
      <c r="X257" s="42">
        <v>0</v>
      </c>
      <c r="Y257" s="42">
        <v>0</v>
      </c>
      <c r="Z257" s="42">
        <v>0</v>
      </c>
      <c r="AA257" s="42">
        <v>0</v>
      </c>
      <c r="AB257" s="42">
        <v>0</v>
      </c>
      <c r="AC257" s="42">
        <v>17939.77</v>
      </c>
      <c r="AD257" s="42">
        <v>0</v>
      </c>
      <c r="AE257" s="42">
        <v>0</v>
      </c>
      <c r="AG257" s="22"/>
      <c r="AH257" s="43"/>
    </row>
    <row r="258" spans="1:34" s="41" customFormat="1" hidden="1" outlineLevel="2" x14ac:dyDescent="0.2">
      <c r="A258" s="46"/>
      <c r="B258" s="2" t="s">
        <v>81</v>
      </c>
      <c r="C258" s="2" t="s">
        <v>83</v>
      </c>
      <c r="D258" s="2" t="s">
        <v>288</v>
      </c>
      <c r="E258" s="42">
        <f t="shared" si="26"/>
        <v>401320.27</v>
      </c>
      <c r="F258" s="42">
        <v>0</v>
      </c>
      <c r="G258" s="42">
        <v>254446.12</v>
      </c>
      <c r="H258" s="42">
        <v>0</v>
      </c>
      <c r="I258" s="42">
        <v>0</v>
      </c>
      <c r="J258" s="42">
        <v>0</v>
      </c>
      <c r="K258" s="42">
        <v>0</v>
      </c>
      <c r="L258" s="42">
        <v>0</v>
      </c>
      <c r="M258" s="42">
        <v>0</v>
      </c>
      <c r="N258" s="42">
        <v>0</v>
      </c>
      <c r="O258" s="42">
        <v>0</v>
      </c>
      <c r="P258" s="42">
        <v>0</v>
      </c>
      <c r="Q258" s="42">
        <v>0</v>
      </c>
      <c r="R258" s="42">
        <v>0</v>
      </c>
      <c r="S258" s="42">
        <v>0</v>
      </c>
      <c r="T258" s="42">
        <v>0</v>
      </c>
      <c r="U258" s="42">
        <v>0</v>
      </c>
      <c r="V258" s="42">
        <v>0</v>
      </c>
      <c r="W258" s="42">
        <v>0</v>
      </c>
      <c r="X258" s="42">
        <v>0</v>
      </c>
      <c r="Y258" s="42">
        <v>0</v>
      </c>
      <c r="Z258" s="42">
        <v>0</v>
      </c>
      <c r="AA258" s="42">
        <v>0</v>
      </c>
      <c r="AB258" s="42">
        <v>0</v>
      </c>
      <c r="AC258" s="42">
        <v>146874.15</v>
      </c>
      <c r="AD258" s="42">
        <v>0</v>
      </c>
      <c r="AE258" s="42">
        <v>0</v>
      </c>
      <c r="AG258" s="22"/>
      <c r="AH258" s="43"/>
    </row>
    <row r="259" spans="1:34" s="41" customFormat="1" hidden="1" outlineLevel="2" x14ac:dyDescent="0.2">
      <c r="A259" s="46"/>
      <c r="B259" s="2" t="s">
        <v>81</v>
      </c>
      <c r="C259" s="2" t="s">
        <v>84</v>
      </c>
      <c r="D259" s="2" t="s">
        <v>289</v>
      </c>
      <c r="E259" s="42">
        <f t="shared" si="26"/>
        <v>352410.85000000003</v>
      </c>
      <c r="F259" s="42">
        <v>0</v>
      </c>
      <c r="G259" s="42">
        <v>0</v>
      </c>
      <c r="H259" s="42">
        <v>352410.85000000003</v>
      </c>
      <c r="I259" s="42">
        <v>0</v>
      </c>
      <c r="J259" s="42">
        <v>0</v>
      </c>
      <c r="K259" s="42">
        <v>0</v>
      </c>
      <c r="L259" s="42">
        <v>0</v>
      </c>
      <c r="M259" s="42">
        <v>0</v>
      </c>
      <c r="N259" s="42">
        <v>0</v>
      </c>
      <c r="O259" s="42">
        <v>0</v>
      </c>
      <c r="P259" s="42">
        <v>0</v>
      </c>
      <c r="Q259" s="42">
        <v>0</v>
      </c>
      <c r="R259" s="42">
        <v>0</v>
      </c>
      <c r="S259" s="42">
        <v>0</v>
      </c>
      <c r="T259" s="42">
        <v>0</v>
      </c>
      <c r="U259" s="42">
        <v>0</v>
      </c>
      <c r="V259" s="42">
        <v>0</v>
      </c>
      <c r="W259" s="42">
        <v>0</v>
      </c>
      <c r="X259" s="42">
        <v>0</v>
      </c>
      <c r="Y259" s="42">
        <v>0</v>
      </c>
      <c r="Z259" s="42">
        <v>0</v>
      </c>
      <c r="AA259" s="42">
        <v>0</v>
      </c>
      <c r="AB259" s="42">
        <v>0</v>
      </c>
      <c r="AC259" s="42">
        <v>0</v>
      </c>
      <c r="AD259" s="42">
        <v>0</v>
      </c>
      <c r="AE259" s="42">
        <v>0</v>
      </c>
      <c r="AG259" s="22"/>
      <c r="AH259" s="43"/>
    </row>
    <row r="260" spans="1:34" s="41" customFormat="1" hidden="1" outlineLevel="2" x14ac:dyDescent="0.2">
      <c r="A260" s="46"/>
      <c r="B260" s="2" t="s">
        <v>81</v>
      </c>
      <c r="C260" s="2" t="s">
        <v>85</v>
      </c>
      <c r="D260" s="2" t="s">
        <v>290</v>
      </c>
      <c r="E260" s="42">
        <f t="shared" si="26"/>
        <v>218048.79</v>
      </c>
      <c r="F260" s="42">
        <v>0</v>
      </c>
      <c r="G260" s="42">
        <v>0</v>
      </c>
      <c r="H260" s="42">
        <v>218048.79</v>
      </c>
      <c r="I260" s="42">
        <v>0</v>
      </c>
      <c r="J260" s="42">
        <v>0</v>
      </c>
      <c r="K260" s="42">
        <v>0</v>
      </c>
      <c r="L260" s="42">
        <v>0</v>
      </c>
      <c r="M260" s="42">
        <v>0</v>
      </c>
      <c r="N260" s="42">
        <v>0</v>
      </c>
      <c r="O260" s="42">
        <v>0</v>
      </c>
      <c r="P260" s="42">
        <v>0</v>
      </c>
      <c r="Q260" s="42">
        <v>0</v>
      </c>
      <c r="R260" s="42">
        <v>0</v>
      </c>
      <c r="S260" s="42">
        <v>0</v>
      </c>
      <c r="T260" s="42">
        <v>0</v>
      </c>
      <c r="U260" s="42">
        <v>0</v>
      </c>
      <c r="V260" s="42">
        <v>0</v>
      </c>
      <c r="W260" s="42">
        <v>0</v>
      </c>
      <c r="X260" s="42">
        <v>0</v>
      </c>
      <c r="Y260" s="42">
        <v>0</v>
      </c>
      <c r="Z260" s="42">
        <v>0</v>
      </c>
      <c r="AA260" s="42">
        <v>0</v>
      </c>
      <c r="AB260" s="42">
        <v>0</v>
      </c>
      <c r="AC260" s="42">
        <v>0</v>
      </c>
      <c r="AD260" s="42">
        <v>0</v>
      </c>
      <c r="AE260" s="42">
        <v>0</v>
      </c>
      <c r="AG260" s="22"/>
      <c r="AH260" s="43"/>
    </row>
    <row r="261" spans="1:34" s="41" customFormat="1" hidden="1" outlineLevel="2" x14ac:dyDescent="0.2">
      <c r="A261" s="46"/>
      <c r="B261" s="2" t="s">
        <v>81</v>
      </c>
      <c r="C261" s="2" t="s">
        <v>86</v>
      </c>
      <c r="D261" s="2" t="s">
        <v>291</v>
      </c>
      <c r="E261" s="42">
        <f t="shared" si="26"/>
        <v>197396.85</v>
      </c>
      <c r="F261" s="42">
        <v>0</v>
      </c>
      <c r="G261" s="42">
        <v>0</v>
      </c>
      <c r="H261" s="42">
        <v>0</v>
      </c>
      <c r="I261" s="42">
        <v>197396.85</v>
      </c>
      <c r="J261" s="42">
        <v>0</v>
      </c>
      <c r="K261" s="42">
        <v>0</v>
      </c>
      <c r="L261" s="42">
        <v>0</v>
      </c>
      <c r="M261" s="42">
        <v>0</v>
      </c>
      <c r="N261" s="42">
        <v>0</v>
      </c>
      <c r="O261" s="42">
        <v>0</v>
      </c>
      <c r="P261" s="42">
        <v>0</v>
      </c>
      <c r="Q261" s="42">
        <v>0</v>
      </c>
      <c r="R261" s="42">
        <v>0</v>
      </c>
      <c r="S261" s="42">
        <v>0</v>
      </c>
      <c r="T261" s="42">
        <v>0</v>
      </c>
      <c r="U261" s="42">
        <v>0</v>
      </c>
      <c r="V261" s="42">
        <v>0</v>
      </c>
      <c r="W261" s="42">
        <v>0</v>
      </c>
      <c r="X261" s="42">
        <v>0</v>
      </c>
      <c r="Y261" s="42">
        <v>0</v>
      </c>
      <c r="Z261" s="42">
        <v>0</v>
      </c>
      <c r="AA261" s="42">
        <v>0</v>
      </c>
      <c r="AB261" s="42">
        <v>0</v>
      </c>
      <c r="AC261" s="42">
        <v>0</v>
      </c>
      <c r="AD261" s="42">
        <v>0</v>
      </c>
      <c r="AE261" s="42">
        <v>0</v>
      </c>
      <c r="AG261" s="22"/>
      <c r="AH261" s="43"/>
    </row>
    <row r="262" spans="1:34" s="41" customFormat="1" hidden="1" outlineLevel="2" x14ac:dyDescent="0.2">
      <c r="A262" s="46"/>
      <c r="B262" s="2" t="s">
        <v>81</v>
      </c>
      <c r="C262" s="2" t="s">
        <v>87</v>
      </c>
      <c r="D262" s="2" t="s">
        <v>292</v>
      </c>
      <c r="E262" s="42">
        <f t="shared" si="26"/>
        <v>1245301.26</v>
      </c>
      <c r="F262" s="42">
        <v>0</v>
      </c>
      <c r="G262" s="42">
        <v>0</v>
      </c>
      <c r="H262" s="42">
        <v>0</v>
      </c>
      <c r="I262" s="42">
        <v>0</v>
      </c>
      <c r="J262" s="42">
        <v>1245301.26</v>
      </c>
      <c r="K262" s="42">
        <v>0</v>
      </c>
      <c r="L262" s="42">
        <v>0</v>
      </c>
      <c r="M262" s="42">
        <v>0</v>
      </c>
      <c r="N262" s="42">
        <v>0</v>
      </c>
      <c r="O262" s="42">
        <v>0</v>
      </c>
      <c r="P262" s="42">
        <v>0</v>
      </c>
      <c r="Q262" s="42">
        <v>0</v>
      </c>
      <c r="R262" s="42">
        <v>0</v>
      </c>
      <c r="S262" s="42">
        <v>0</v>
      </c>
      <c r="T262" s="42">
        <v>0</v>
      </c>
      <c r="U262" s="42">
        <v>0</v>
      </c>
      <c r="V262" s="42">
        <v>0</v>
      </c>
      <c r="W262" s="42">
        <v>0</v>
      </c>
      <c r="X262" s="42">
        <v>0</v>
      </c>
      <c r="Y262" s="42">
        <v>0</v>
      </c>
      <c r="Z262" s="42">
        <v>0</v>
      </c>
      <c r="AA262" s="42">
        <v>0</v>
      </c>
      <c r="AB262" s="42">
        <v>0</v>
      </c>
      <c r="AC262" s="42">
        <v>0</v>
      </c>
      <c r="AD262" s="42">
        <v>0</v>
      </c>
      <c r="AE262" s="42">
        <v>0</v>
      </c>
      <c r="AG262" s="22"/>
      <c r="AH262" s="43"/>
    </row>
    <row r="263" spans="1:34" s="41" customFormat="1" hidden="1" outlineLevel="2" x14ac:dyDescent="0.2">
      <c r="A263" s="46"/>
      <c r="B263" s="2" t="s">
        <v>81</v>
      </c>
      <c r="C263" s="2" t="s">
        <v>88</v>
      </c>
      <c r="D263" s="2" t="s">
        <v>293</v>
      </c>
      <c r="E263" s="42">
        <f t="shared" si="26"/>
        <v>934434.49999999988</v>
      </c>
      <c r="F263" s="42">
        <v>0</v>
      </c>
      <c r="G263" s="42">
        <v>0</v>
      </c>
      <c r="H263" s="42">
        <v>0</v>
      </c>
      <c r="I263" s="42">
        <v>0</v>
      </c>
      <c r="J263" s="42">
        <v>0</v>
      </c>
      <c r="K263" s="42">
        <v>869716.90999999992</v>
      </c>
      <c r="L263" s="42">
        <v>0</v>
      </c>
      <c r="M263" s="42">
        <v>0</v>
      </c>
      <c r="N263" s="42">
        <v>0</v>
      </c>
      <c r="O263" s="42">
        <v>0</v>
      </c>
      <c r="P263" s="42">
        <v>64717.589999999982</v>
      </c>
      <c r="Q263" s="42">
        <v>0</v>
      </c>
      <c r="R263" s="42">
        <v>0</v>
      </c>
      <c r="S263" s="42">
        <v>0</v>
      </c>
      <c r="T263" s="42">
        <v>0</v>
      </c>
      <c r="U263" s="42">
        <v>0</v>
      </c>
      <c r="V263" s="42">
        <v>0</v>
      </c>
      <c r="W263" s="42">
        <v>0</v>
      </c>
      <c r="X263" s="42">
        <v>0</v>
      </c>
      <c r="Y263" s="42">
        <v>0</v>
      </c>
      <c r="Z263" s="42">
        <v>0</v>
      </c>
      <c r="AA263" s="42">
        <v>0</v>
      </c>
      <c r="AB263" s="42">
        <v>0</v>
      </c>
      <c r="AC263" s="42">
        <v>0</v>
      </c>
      <c r="AD263" s="42">
        <v>0</v>
      </c>
      <c r="AE263" s="42">
        <v>0</v>
      </c>
      <c r="AG263" s="22"/>
      <c r="AH263" s="43"/>
    </row>
    <row r="264" spans="1:34" s="41" customFormat="1" hidden="1" outlineLevel="2" x14ac:dyDescent="0.2">
      <c r="A264" s="46"/>
      <c r="B264" s="2" t="s">
        <v>81</v>
      </c>
      <c r="C264" s="2" t="s">
        <v>89</v>
      </c>
      <c r="D264" s="2" t="s">
        <v>294</v>
      </c>
      <c r="E264" s="42">
        <f t="shared" si="26"/>
        <v>2142634.4299999997</v>
      </c>
      <c r="F264" s="42">
        <v>0</v>
      </c>
      <c r="G264" s="42">
        <v>0</v>
      </c>
      <c r="H264" s="42">
        <v>0</v>
      </c>
      <c r="I264" s="42">
        <v>0</v>
      </c>
      <c r="J264" s="42">
        <v>0</v>
      </c>
      <c r="K264" s="42">
        <v>0</v>
      </c>
      <c r="L264" s="42">
        <v>2105708.4099999997</v>
      </c>
      <c r="M264" s="42">
        <v>0</v>
      </c>
      <c r="N264" s="42">
        <v>0</v>
      </c>
      <c r="O264" s="42">
        <v>0</v>
      </c>
      <c r="P264" s="42">
        <v>0</v>
      </c>
      <c r="Q264" s="42">
        <v>0</v>
      </c>
      <c r="R264" s="42">
        <v>0</v>
      </c>
      <c r="S264" s="42">
        <v>0</v>
      </c>
      <c r="T264" s="42">
        <v>0</v>
      </c>
      <c r="U264" s="42">
        <v>0</v>
      </c>
      <c r="V264" s="42">
        <v>0</v>
      </c>
      <c r="W264" s="42">
        <v>0</v>
      </c>
      <c r="X264" s="42">
        <v>0</v>
      </c>
      <c r="Y264" s="42">
        <v>36926.019999999997</v>
      </c>
      <c r="Z264" s="42">
        <v>0</v>
      </c>
      <c r="AA264" s="42">
        <v>0</v>
      </c>
      <c r="AB264" s="42">
        <v>0</v>
      </c>
      <c r="AC264" s="42">
        <v>0</v>
      </c>
      <c r="AD264" s="42">
        <v>0</v>
      </c>
      <c r="AE264" s="42">
        <v>0</v>
      </c>
      <c r="AG264" s="22"/>
      <c r="AH264" s="43"/>
    </row>
    <row r="265" spans="1:34" s="41" customFormat="1" hidden="1" outlineLevel="2" x14ac:dyDescent="0.2">
      <c r="A265" s="46"/>
      <c r="B265" s="2"/>
      <c r="C265" s="2" t="s">
        <v>251</v>
      </c>
      <c r="D265" s="2" t="s">
        <v>408</v>
      </c>
      <c r="E265" s="42">
        <f t="shared" si="26"/>
        <v>825.3</v>
      </c>
      <c r="F265" s="42">
        <v>0</v>
      </c>
      <c r="G265" s="42">
        <v>0</v>
      </c>
      <c r="H265" s="42">
        <v>0</v>
      </c>
      <c r="I265" s="42">
        <v>0</v>
      </c>
      <c r="J265" s="42">
        <v>0</v>
      </c>
      <c r="K265" s="42">
        <v>0</v>
      </c>
      <c r="L265" s="42">
        <v>825.3</v>
      </c>
      <c r="M265" s="42">
        <v>0</v>
      </c>
      <c r="N265" s="42">
        <v>0</v>
      </c>
      <c r="O265" s="42">
        <v>0</v>
      </c>
      <c r="P265" s="42">
        <v>0</v>
      </c>
      <c r="Q265" s="42">
        <v>0</v>
      </c>
      <c r="R265" s="42">
        <v>0</v>
      </c>
      <c r="S265" s="42">
        <v>0</v>
      </c>
      <c r="T265" s="42">
        <v>0</v>
      </c>
      <c r="U265" s="42">
        <v>0</v>
      </c>
      <c r="V265" s="42">
        <v>0</v>
      </c>
      <c r="W265" s="42">
        <v>0</v>
      </c>
      <c r="X265" s="42">
        <v>0</v>
      </c>
      <c r="Y265" s="42">
        <v>0</v>
      </c>
      <c r="Z265" s="42">
        <v>0</v>
      </c>
      <c r="AA265" s="42">
        <v>0</v>
      </c>
      <c r="AB265" s="42">
        <v>0</v>
      </c>
      <c r="AC265" s="42">
        <v>0</v>
      </c>
      <c r="AD265" s="42">
        <v>0</v>
      </c>
      <c r="AE265" s="42">
        <v>0</v>
      </c>
      <c r="AG265" s="22"/>
      <c r="AH265" s="43"/>
    </row>
    <row r="266" spans="1:34" s="41" customFormat="1" hidden="1" outlineLevel="2" x14ac:dyDescent="0.2">
      <c r="A266" s="46"/>
      <c r="B266" s="2" t="s">
        <v>81</v>
      </c>
      <c r="C266" s="2" t="s">
        <v>90</v>
      </c>
      <c r="D266" s="2" t="s">
        <v>295</v>
      </c>
      <c r="E266" s="42">
        <f t="shared" si="26"/>
        <v>0</v>
      </c>
      <c r="F266" s="42">
        <v>0</v>
      </c>
      <c r="G266" s="42">
        <v>0</v>
      </c>
      <c r="H266" s="42">
        <v>0</v>
      </c>
      <c r="I266" s="42">
        <v>0</v>
      </c>
      <c r="J266" s="42">
        <v>0</v>
      </c>
      <c r="K266" s="42">
        <v>0</v>
      </c>
      <c r="L266" s="42">
        <v>0</v>
      </c>
      <c r="M266" s="42">
        <v>0</v>
      </c>
      <c r="N266" s="42">
        <v>0</v>
      </c>
      <c r="O266" s="42">
        <v>0</v>
      </c>
      <c r="P266" s="42">
        <v>0</v>
      </c>
      <c r="Q266" s="42">
        <v>0</v>
      </c>
      <c r="R266" s="42">
        <v>0</v>
      </c>
      <c r="S266" s="42">
        <v>0</v>
      </c>
      <c r="T266" s="42">
        <v>0</v>
      </c>
      <c r="U266" s="42">
        <v>0</v>
      </c>
      <c r="V266" s="42">
        <v>0</v>
      </c>
      <c r="W266" s="42">
        <v>0</v>
      </c>
      <c r="X266" s="42">
        <v>0</v>
      </c>
      <c r="Y266" s="42">
        <v>0</v>
      </c>
      <c r="Z266" s="42">
        <v>0</v>
      </c>
      <c r="AA266" s="42">
        <v>0</v>
      </c>
      <c r="AB266" s="42">
        <v>0</v>
      </c>
      <c r="AC266" s="42">
        <v>0</v>
      </c>
      <c r="AD266" s="42">
        <v>0</v>
      </c>
      <c r="AE266" s="42">
        <v>0</v>
      </c>
      <c r="AG266" s="22"/>
      <c r="AH266" s="43"/>
    </row>
    <row r="267" spans="1:34" s="41" customFormat="1" hidden="1" outlineLevel="2" x14ac:dyDescent="0.2">
      <c r="A267" s="46"/>
      <c r="B267" s="2" t="s">
        <v>81</v>
      </c>
      <c r="C267" s="2" t="s">
        <v>91</v>
      </c>
      <c r="D267" s="2" t="s">
        <v>296</v>
      </c>
      <c r="E267" s="42">
        <f t="shared" si="26"/>
        <v>697461.08</v>
      </c>
      <c r="F267" s="42">
        <v>0</v>
      </c>
      <c r="G267" s="42">
        <v>0</v>
      </c>
      <c r="H267" s="42">
        <v>0</v>
      </c>
      <c r="I267" s="42">
        <v>0</v>
      </c>
      <c r="J267" s="42">
        <v>0</v>
      </c>
      <c r="K267" s="42">
        <v>0</v>
      </c>
      <c r="L267" s="42">
        <v>0</v>
      </c>
      <c r="M267" s="42">
        <v>0</v>
      </c>
      <c r="N267" s="42">
        <v>0</v>
      </c>
      <c r="O267" s="42">
        <v>697324.5</v>
      </c>
      <c r="P267" s="42">
        <v>136.58000000000001</v>
      </c>
      <c r="Q267" s="42">
        <v>0</v>
      </c>
      <c r="R267" s="42">
        <v>0</v>
      </c>
      <c r="S267" s="42">
        <v>0</v>
      </c>
      <c r="T267" s="42">
        <v>0</v>
      </c>
      <c r="U267" s="42">
        <v>0</v>
      </c>
      <c r="V267" s="42">
        <v>0</v>
      </c>
      <c r="W267" s="42">
        <v>0</v>
      </c>
      <c r="X267" s="42">
        <v>0</v>
      </c>
      <c r="Y267" s="42">
        <v>0</v>
      </c>
      <c r="Z267" s="42">
        <v>0</v>
      </c>
      <c r="AA267" s="42">
        <v>0</v>
      </c>
      <c r="AB267" s="42">
        <v>0</v>
      </c>
      <c r="AC267" s="42">
        <v>0</v>
      </c>
      <c r="AD267" s="42">
        <v>0</v>
      </c>
      <c r="AE267" s="42">
        <v>0</v>
      </c>
      <c r="AG267" s="22"/>
      <c r="AH267" s="43"/>
    </row>
    <row r="268" spans="1:34" s="41" customFormat="1" hidden="1" outlineLevel="2" x14ac:dyDescent="0.2">
      <c r="A268" s="46"/>
      <c r="B268" s="2" t="s">
        <v>81</v>
      </c>
      <c r="C268" s="2" t="s">
        <v>92</v>
      </c>
      <c r="D268" s="2" t="s">
        <v>297</v>
      </c>
      <c r="E268" s="42">
        <f t="shared" si="26"/>
        <v>359001.33</v>
      </c>
      <c r="F268" s="42">
        <v>0</v>
      </c>
      <c r="G268" s="42">
        <v>0</v>
      </c>
      <c r="H268" s="42">
        <v>0</v>
      </c>
      <c r="I268" s="42">
        <v>0</v>
      </c>
      <c r="J268" s="42">
        <v>0</v>
      </c>
      <c r="K268" s="42">
        <v>0</v>
      </c>
      <c r="L268" s="42">
        <v>0</v>
      </c>
      <c r="M268" s="42">
        <v>0</v>
      </c>
      <c r="N268" s="42">
        <v>0</v>
      </c>
      <c r="O268" s="42">
        <v>0</v>
      </c>
      <c r="P268" s="42">
        <v>71386.419999999984</v>
      </c>
      <c r="Q268" s="42">
        <v>287614.91000000003</v>
      </c>
      <c r="R268" s="42">
        <v>0</v>
      </c>
      <c r="S268" s="42">
        <v>0</v>
      </c>
      <c r="T268" s="42">
        <v>0</v>
      </c>
      <c r="U268" s="42">
        <v>0</v>
      </c>
      <c r="V268" s="42">
        <v>0</v>
      </c>
      <c r="W268" s="42">
        <v>0</v>
      </c>
      <c r="X268" s="42">
        <v>0</v>
      </c>
      <c r="Y268" s="42">
        <v>0</v>
      </c>
      <c r="Z268" s="42">
        <v>0</v>
      </c>
      <c r="AA268" s="42">
        <v>0</v>
      </c>
      <c r="AB268" s="42">
        <v>0</v>
      </c>
      <c r="AC268" s="42">
        <v>0</v>
      </c>
      <c r="AD268" s="42">
        <v>0</v>
      </c>
      <c r="AE268" s="42">
        <v>0</v>
      </c>
      <c r="AG268" s="22"/>
      <c r="AH268" s="43"/>
    </row>
    <row r="269" spans="1:34" s="41" customFormat="1" hidden="1" outlineLevel="2" x14ac:dyDescent="0.2">
      <c r="A269" s="46"/>
      <c r="B269" s="2" t="s">
        <v>81</v>
      </c>
      <c r="C269" s="2" t="s">
        <v>93</v>
      </c>
      <c r="D269" s="2" t="s">
        <v>298</v>
      </c>
      <c r="E269" s="42">
        <f t="shared" si="26"/>
        <v>196679.74</v>
      </c>
      <c r="F269" s="42">
        <v>0</v>
      </c>
      <c r="G269" s="42">
        <v>0</v>
      </c>
      <c r="H269" s="42">
        <v>0</v>
      </c>
      <c r="I269" s="42">
        <v>0</v>
      </c>
      <c r="J269" s="42">
        <v>0</v>
      </c>
      <c r="K269" s="42">
        <v>0</v>
      </c>
      <c r="L269" s="42">
        <v>0</v>
      </c>
      <c r="M269" s="42">
        <v>0</v>
      </c>
      <c r="N269" s="42">
        <v>183199.43</v>
      </c>
      <c r="O269" s="42">
        <v>0</v>
      </c>
      <c r="P269" s="42">
        <v>0</v>
      </c>
      <c r="Q269" s="42">
        <v>0</v>
      </c>
      <c r="R269" s="42">
        <v>0</v>
      </c>
      <c r="S269" s="42">
        <v>0</v>
      </c>
      <c r="T269" s="42">
        <v>0</v>
      </c>
      <c r="U269" s="42">
        <v>0</v>
      </c>
      <c r="V269" s="42">
        <v>0</v>
      </c>
      <c r="W269" s="42">
        <v>0</v>
      </c>
      <c r="X269" s="42">
        <v>0</v>
      </c>
      <c r="Y269" s="42">
        <v>0</v>
      </c>
      <c r="Z269" s="42">
        <v>0</v>
      </c>
      <c r="AA269" s="42">
        <v>0</v>
      </c>
      <c r="AB269" s="42">
        <v>0</v>
      </c>
      <c r="AC269" s="42">
        <v>13480.31</v>
      </c>
      <c r="AD269" s="42">
        <v>0</v>
      </c>
      <c r="AE269" s="42">
        <v>0</v>
      </c>
      <c r="AG269" s="22"/>
      <c r="AH269" s="43"/>
    </row>
    <row r="270" spans="1:34" s="41" customFormat="1" hidden="1" outlineLevel="2" x14ac:dyDescent="0.2">
      <c r="A270" s="46"/>
      <c r="B270" s="2" t="s">
        <v>81</v>
      </c>
      <c r="C270" s="2" t="s">
        <v>94</v>
      </c>
      <c r="D270" s="2" t="s">
        <v>299</v>
      </c>
      <c r="E270" s="42">
        <f t="shared" si="26"/>
        <v>1011921.77</v>
      </c>
      <c r="F270" s="42">
        <v>0</v>
      </c>
      <c r="G270" s="42">
        <v>0</v>
      </c>
      <c r="H270" s="42">
        <v>0</v>
      </c>
      <c r="I270" s="42">
        <v>0</v>
      </c>
      <c r="J270" s="42">
        <v>0</v>
      </c>
      <c r="K270" s="42">
        <v>0</v>
      </c>
      <c r="L270" s="42">
        <v>0</v>
      </c>
      <c r="M270" s="42">
        <v>0</v>
      </c>
      <c r="N270" s="42">
        <v>0</v>
      </c>
      <c r="O270" s="42">
        <v>0</v>
      </c>
      <c r="P270" s="42">
        <v>0</v>
      </c>
      <c r="Q270" s="42">
        <v>0</v>
      </c>
      <c r="R270" s="42">
        <v>1011921.77</v>
      </c>
      <c r="S270" s="42">
        <v>0</v>
      </c>
      <c r="T270" s="42">
        <v>0</v>
      </c>
      <c r="U270" s="42">
        <v>0</v>
      </c>
      <c r="V270" s="42">
        <v>0</v>
      </c>
      <c r="W270" s="42">
        <v>0</v>
      </c>
      <c r="X270" s="42">
        <v>0</v>
      </c>
      <c r="Y270" s="42">
        <v>0</v>
      </c>
      <c r="Z270" s="42">
        <v>0</v>
      </c>
      <c r="AA270" s="42">
        <v>0</v>
      </c>
      <c r="AB270" s="42">
        <v>0</v>
      </c>
      <c r="AC270" s="42">
        <v>0</v>
      </c>
      <c r="AD270" s="42">
        <v>0</v>
      </c>
      <c r="AE270" s="42">
        <v>0</v>
      </c>
      <c r="AG270" s="22"/>
      <c r="AH270" s="43"/>
    </row>
    <row r="271" spans="1:34" s="41" customFormat="1" hidden="1" outlineLevel="2" x14ac:dyDescent="0.2">
      <c r="A271" s="46"/>
      <c r="B271" s="2" t="s">
        <v>81</v>
      </c>
      <c r="C271" s="2" t="s">
        <v>252</v>
      </c>
      <c r="D271" s="2" t="s">
        <v>409</v>
      </c>
      <c r="E271" s="42">
        <f t="shared" si="26"/>
        <v>91384.13</v>
      </c>
      <c r="F271" s="42">
        <v>0</v>
      </c>
      <c r="G271" s="42">
        <v>0</v>
      </c>
      <c r="H271" s="42">
        <v>0</v>
      </c>
      <c r="I271" s="42">
        <v>0</v>
      </c>
      <c r="J271" s="42">
        <v>0</v>
      </c>
      <c r="K271" s="42">
        <v>0</v>
      </c>
      <c r="L271" s="42">
        <v>0</v>
      </c>
      <c r="M271" s="42">
        <v>0</v>
      </c>
      <c r="N271" s="42">
        <v>0</v>
      </c>
      <c r="O271" s="42">
        <v>0</v>
      </c>
      <c r="P271" s="42">
        <v>0</v>
      </c>
      <c r="Q271" s="42">
        <v>0</v>
      </c>
      <c r="R271" s="42">
        <v>0</v>
      </c>
      <c r="S271" s="42">
        <v>91384.13</v>
      </c>
      <c r="T271" s="42">
        <v>0</v>
      </c>
      <c r="U271" s="42">
        <v>0</v>
      </c>
      <c r="V271" s="42">
        <v>0</v>
      </c>
      <c r="W271" s="42">
        <v>0</v>
      </c>
      <c r="X271" s="42">
        <v>0</v>
      </c>
      <c r="Y271" s="42">
        <v>0</v>
      </c>
      <c r="Z271" s="42">
        <v>0</v>
      </c>
      <c r="AA271" s="42">
        <v>0</v>
      </c>
      <c r="AB271" s="42">
        <v>0</v>
      </c>
      <c r="AC271" s="42">
        <v>0</v>
      </c>
      <c r="AD271" s="42">
        <v>0</v>
      </c>
      <c r="AE271" s="42">
        <v>0</v>
      </c>
      <c r="AG271" s="22"/>
      <c r="AH271" s="43"/>
    </row>
    <row r="272" spans="1:34" s="41" customFormat="1" hidden="1" outlineLevel="2" x14ac:dyDescent="0.2">
      <c r="A272" s="46"/>
      <c r="B272" s="2" t="s">
        <v>81</v>
      </c>
      <c r="C272" s="2" t="s">
        <v>95</v>
      </c>
      <c r="D272" s="2" t="s">
        <v>300</v>
      </c>
      <c r="E272" s="42">
        <f t="shared" si="26"/>
        <v>5038436.0599999996</v>
      </c>
      <c r="F272" s="42">
        <v>0</v>
      </c>
      <c r="G272" s="42">
        <v>0</v>
      </c>
      <c r="H272" s="42">
        <v>0</v>
      </c>
      <c r="I272" s="42">
        <v>0</v>
      </c>
      <c r="J272" s="42">
        <v>0</v>
      </c>
      <c r="K272" s="42">
        <v>0</v>
      </c>
      <c r="L272" s="42">
        <v>0</v>
      </c>
      <c r="M272" s="42">
        <v>0</v>
      </c>
      <c r="N272" s="42">
        <v>0</v>
      </c>
      <c r="O272" s="42">
        <v>0</v>
      </c>
      <c r="P272" s="42">
        <v>0</v>
      </c>
      <c r="Q272" s="42">
        <v>0</v>
      </c>
      <c r="R272" s="42">
        <v>0</v>
      </c>
      <c r="S272" s="42">
        <v>0</v>
      </c>
      <c r="T272" s="42">
        <v>5038436.0599999996</v>
      </c>
      <c r="U272" s="42">
        <v>0</v>
      </c>
      <c r="V272" s="42">
        <v>0</v>
      </c>
      <c r="W272" s="42">
        <v>0</v>
      </c>
      <c r="X272" s="42">
        <v>0</v>
      </c>
      <c r="Y272" s="42">
        <v>0</v>
      </c>
      <c r="Z272" s="42">
        <v>0</v>
      </c>
      <c r="AA272" s="42">
        <v>0</v>
      </c>
      <c r="AB272" s="42">
        <v>0</v>
      </c>
      <c r="AC272" s="42">
        <v>0</v>
      </c>
      <c r="AD272" s="42">
        <v>0</v>
      </c>
      <c r="AE272" s="42">
        <v>0</v>
      </c>
      <c r="AG272" s="22"/>
      <c r="AH272" s="43"/>
    </row>
    <row r="273" spans="1:34" s="41" customFormat="1" hidden="1" outlineLevel="2" x14ac:dyDescent="0.2">
      <c r="A273" s="46"/>
      <c r="B273" s="2" t="s">
        <v>81</v>
      </c>
      <c r="C273" s="2" t="s">
        <v>96</v>
      </c>
      <c r="D273" s="2" t="s">
        <v>301</v>
      </c>
      <c r="E273" s="42">
        <f t="shared" si="26"/>
        <v>1210378.44</v>
      </c>
      <c r="F273" s="42">
        <v>0</v>
      </c>
      <c r="G273" s="42">
        <v>0</v>
      </c>
      <c r="H273" s="42">
        <v>0</v>
      </c>
      <c r="I273" s="42">
        <v>0</v>
      </c>
      <c r="J273" s="42">
        <v>0</v>
      </c>
      <c r="K273" s="42">
        <v>0</v>
      </c>
      <c r="L273" s="42">
        <v>0</v>
      </c>
      <c r="M273" s="42">
        <v>0</v>
      </c>
      <c r="N273" s="42">
        <v>0</v>
      </c>
      <c r="O273" s="42">
        <v>0</v>
      </c>
      <c r="P273" s="42">
        <v>0</v>
      </c>
      <c r="Q273" s="42">
        <v>0</v>
      </c>
      <c r="R273" s="42">
        <v>0</v>
      </c>
      <c r="S273" s="42">
        <v>0</v>
      </c>
      <c r="T273" s="42">
        <v>0</v>
      </c>
      <c r="U273" s="42">
        <v>1210129.02</v>
      </c>
      <c r="V273" s="42">
        <v>0</v>
      </c>
      <c r="W273" s="42">
        <v>0</v>
      </c>
      <c r="X273" s="42">
        <v>0</v>
      </c>
      <c r="Y273" s="42">
        <v>249.42</v>
      </c>
      <c r="Z273" s="42">
        <v>0</v>
      </c>
      <c r="AA273" s="42">
        <v>0</v>
      </c>
      <c r="AB273" s="42">
        <v>0</v>
      </c>
      <c r="AC273" s="42">
        <v>0</v>
      </c>
      <c r="AD273" s="42">
        <v>0</v>
      </c>
      <c r="AE273" s="42">
        <v>0</v>
      </c>
      <c r="AG273" s="22"/>
      <c r="AH273" s="43"/>
    </row>
    <row r="274" spans="1:34" s="41" customFormat="1" hidden="1" outlineLevel="2" x14ac:dyDescent="0.2">
      <c r="A274" s="46"/>
      <c r="B274" s="2" t="s">
        <v>81</v>
      </c>
      <c r="C274" s="2" t="s">
        <v>97</v>
      </c>
      <c r="D274" s="2" t="s">
        <v>302</v>
      </c>
      <c r="E274" s="42">
        <f t="shared" si="26"/>
        <v>0</v>
      </c>
      <c r="F274" s="42">
        <v>0</v>
      </c>
      <c r="G274" s="42">
        <v>0</v>
      </c>
      <c r="H274" s="42">
        <v>0</v>
      </c>
      <c r="I274" s="42">
        <v>0</v>
      </c>
      <c r="J274" s="42">
        <v>0</v>
      </c>
      <c r="K274" s="42">
        <v>0</v>
      </c>
      <c r="L274" s="42">
        <v>0</v>
      </c>
      <c r="M274" s="42">
        <v>0</v>
      </c>
      <c r="N274" s="42">
        <v>0</v>
      </c>
      <c r="O274" s="42">
        <v>0</v>
      </c>
      <c r="P274" s="42">
        <v>0</v>
      </c>
      <c r="Q274" s="42">
        <v>0</v>
      </c>
      <c r="R274" s="42">
        <v>0</v>
      </c>
      <c r="S274" s="42">
        <v>0</v>
      </c>
      <c r="T274" s="42">
        <v>0</v>
      </c>
      <c r="U274" s="42">
        <v>0</v>
      </c>
      <c r="V274" s="42">
        <v>0</v>
      </c>
      <c r="W274" s="42">
        <v>0</v>
      </c>
      <c r="X274" s="42">
        <v>0</v>
      </c>
      <c r="Y274" s="42">
        <v>0</v>
      </c>
      <c r="Z274" s="42">
        <v>0</v>
      </c>
      <c r="AA274" s="42">
        <v>0</v>
      </c>
      <c r="AB274" s="42">
        <v>0</v>
      </c>
      <c r="AC274" s="42">
        <v>0</v>
      </c>
      <c r="AD274" s="42">
        <v>0</v>
      </c>
      <c r="AE274" s="42">
        <v>0</v>
      </c>
      <c r="AG274" s="22"/>
      <c r="AH274" s="43"/>
    </row>
    <row r="275" spans="1:34" s="41" customFormat="1" hidden="1" outlineLevel="2" x14ac:dyDescent="0.2">
      <c r="A275" s="46"/>
      <c r="B275" s="2" t="s">
        <v>81</v>
      </c>
      <c r="C275" s="2" t="s">
        <v>98</v>
      </c>
      <c r="D275" s="2" t="s">
        <v>303</v>
      </c>
      <c r="E275" s="42">
        <f t="shared" si="26"/>
        <v>1635587.4700000002</v>
      </c>
      <c r="F275" s="42">
        <v>0</v>
      </c>
      <c r="G275" s="42">
        <v>0</v>
      </c>
      <c r="H275" s="42">
        <v>0</v>
      </c>
      <c r="I275" s="42">
        <v>0</v>
      </c>
      <c r="J275" s="42">
        <v>0</v>
      </c>
      <c r="K275" s="42">
        <v>0</v>
      </c>
      <c r="L275" s="42">
        <v>0</v>
      </c>
      <c r="M275" s="42">
        <v>0</v>
      </c>
      <c r="N275" s="42">
        <v>0</v>
      </c>
      <c r="O275" s="42">
        <v>0</v>
      </c>
      <c r="P275" s="42">
        <v>515052.31000000006</v>
      </c>
      <c r="Q275" s="42">
        <v>0</v>
      </c>
      <c r="R275" s="42">
        <v>0</v>
      </c>
      <c r="S275" s="42">
        <v>0</v>
      </c>
      <c r="T275" s="42">
        <v>0</v>
      </c>
      <c r="U275" s="42">
        <v>0</v>
      </c>
      <c r="V275" s="42">
        <v>1120535.1600000001</v>
      </c>
      <c r="W275" s="42">
        <v>0</v>
      </c>
      <c r="X275" s="42">
        <v>0</v>
      </c>
      <c r="Y275" s="42">
        <v>0</v>
      </c>
      <c r="Z275" s="42">
        <v>0</v>
      </c>
      <c r="AA275" s="42">
        <v>0</v>
      </c>
      <c r="AB275" s="42">
        <v>0</v>
      </c>
      <c r="AC275" s="42">
        <v>0</v>
      </c>
      <c r="AD275" s="42">
        <v>0</v>
      </c>
      <c r="AE275" s="42">
        <v>0</v>
      </c>
      <c r="AG275" s="22"/>
      <c r="AH275" s="43"/>
    </row>
    <row r="276" spans="1:34" s="41" customFormat="1" hidden="1" outlineLevel="2" x14ac:dyDescent="0.2">
      <c r="A276" s="46"/>
      <c r="B276" s="2" t="s">
        <v>81</v>
      </c>
      <c r="C276" s="2" t="s">
        <v>99</v>
      </c>
      <c r="D276" s="2" t="s">
        <v>304</v>
      </c>
      <c r="E276" s="42">
        <f t="shared" si="26"/>
        <v>2231902.0100000002</v>
      </c>
      <c r="F276" s="42">
        <v>0</v>
      </c>
      <c r="G276" s="42">
        <v>0</v>
      </c>
      <c r="H276" s="42">
        <v>0</v>
      </c>
      <c r="I276" s="42">
        <v>0</v>
      </c>
      <c r="J276" s="42">
        <v>0</v>
      </c>
      <c r="K276" s="42">
        <v>0</v>
      </c>
      <c r="L276" s="42">
        <v>0</v>
      </c>
      <c r="M276" s="42">
        <v>0</v>
      </c>
      <c r="N276" s="42">
        <v>0</v>
      </c>
      <c r="O276" s="42">
        <v>0</v>
      </c>
      <c r="P276" s="42">
        <v>0</v>
      </c>
      <c r="Q276" s="42">
        <v>0</v>
      </c>
      <c r="R276" s="42">
        <v>0</v>
      </c>
      <c r="S276" s="42">
        <v>0</v>
      </c>
      <c r="T276" s="42">
        <v>0</v>
      </c>
      <c r="U276" s="42">
        <v>0</v>
      </c>
      <c r="V276" s="42">
        <v>0</v>
      </c>
      <c r="W276" s="42">
        <v>2231902.0100000002</v>
      </c>
      <c r="X276" s="42">
        <v>0</v>
      </c>
      <c r="Y276" s="42">
        <v>0</v>
      </c>
      <c r="Z276" s="42">
        <v>0</v>
      </c>
      <c r="AA276" s="42">
        <v>0</v>
      </c>
      <c r="AB276" s="42">
        <v>0</v>
      </c>
      <c r="AC276" s="42">
        <v>0</v>
      </c>
      <c r="AD276" s="42">
        <v>0</v>
      </c>
      <c r="AE276" s="42">
        <v>0</v>
      </c>
      <c r="AG276" s="22"/>
      <c r="AH276" s="43"/>
    </row>
    <row r="277" spans="1:34" s="41" customFormat="1" hidden="1" outlineLevel="2" x14ac:dyDescent="0.2">
      <c r="A277" s="46"/>
      <c r="B277" s="2" t="s">
        <v>81</v>
      </c>
      <c r="C277" s="2" t="s">
        <v>100</v>
      </c>
      <c r="D277" s="2" t="s">
        <v>305</v>
      </c>
      <c r="E277" s="42">
        <f t="shared" si="26"/>
        <v>1753256.9300000002</v>
      </c>
      <c r="F277" s="42">
        <v>0</v>
      </c>
      <c r="G277" s="42">
        <v>0</v>
      </c>
      <c r="H277" s="42">
        <v>0</v>
      </c>
      <c r="I277" s="42">
        <v>0</v>
      </c>
      <c r="J277" s="42">
        <v>0</v>
      </c>
      <c r="K277" s="42">
        <v>0</v>
      </c>
      <c r="L277" s="42">
        <v>0</v>
      </c>
      <c r="M277" s="42">
        <v>0</v>
      </c>
      <c r="N277" s="42">
        <v>0</v>
      </c>
      <c r="O277" s="42">
        <v>0</v>
      </c>
      <c r="P277" s="42">
        <v>1753256.9300000002</v>
      </c>
      <c r="Q277" s="42">
        <v>0</v>
      </c>
      <c r="R277" s="42">
        <v>0</v>
      </c>
      <c r="S277" s="42">
        <v>0</v>
      </c>
      <c r="T277" s="42">
        <v>0</v>
      </c>
      <c r="U277" s="42">
        <v>0</v>
      </c>
      <c r="V277" s="42">
        <v>0</v>
      </c>
      <c r="W277" s="42">
        <v>0</v>
      </c>
      <c r="X277" s="42">
        <v>0</v>
      </c>
      <c r="Y277" s="42">
        <v>0</v>
      </c>
      <c r="Z277" s="42">
        <v>0</v>
      </c>
      <c r="AA277" s="42">
        <v>0</v>
      </c>
      <c r="AB277" s="42">
        <v>0</v>
      </c>
      <c r="AC277" s="42">
        <v>0</v>
      </c>
      <c r="AD277" s="42">
        <v>0</v>
      </c>
      <c r="AE277" s="42">
        <v>0</v>
      </c>
      <c r="AG277" s="22"/>
      <c r="AH277" s="43"/>
    </row>
    <row r="278" spans="1:34" s="41" customFormat="1" hidden="1" outlineLevel="2" x14ac:dyDescent="0.2">
      <c r="A278" s="46"/>
      <c r="B278" s="2"/>
      <c r="C278" s="41" t="s">
        <v>253</v>
      </c>
      <c r="D278" s="2" t="s">
        <v>410</v>
      </c>
      <c r="E278" s="42">
        <f t="shared" si="26"/>
        <v>202748.58</v>
      </c>
      <c r="F278" s="42">
        <v>0</v>
      </c>
      <c r="G278" s="42">
        <v>0</v>
      </c>
      <c r="H278" s="42">
        <v>0</v>
      </c>
      <c r="I278" s="42">
        <v>0</v>
      </c>
      <c r="J278" s="42">
        <v>0</v>
      </c>
      <c r="K278" s="42">
        <v>0</v>
      </c>
      <c r="L278" s="42">
        <v>0</v>
      </c>
      <c r="M278" s="42">
        <v>0</v>
      </c>
      <c r="N278" s="42">
        <v>0</v>
      </c>
      <c r="O278" s="42">
        <v>0</v>
      </c>
      <c r="P278" s="42">
        <v>0</v>
      </c>
      <c r="Q278" s="42">
        <v>0</v>
      </c>
      <c r="R278" s="42">
        <v>0</v>
      </c>
      <c r="S278" s="42">
        <v>0</v>
      </c>
      <c r="T278" s="42">
        <v>0</v>
      </c>
      <c r="U278" s="42">
        <v>0</v>
      </c>
      <c r="V278" s="42">
        <v>0</v>
      </c>
      <c r="W278" s="42">
        <v>0</v>
      </c>
      <c r="X278" s="42">
        <v>0</v>
      </c>
      <c r="Y278" s="42">
        <v>0</v>
      </c>
      <c r="Z278" s="42">
        <v>202748.58</v>
      </c>
      <c r="AA278" s="42">
        <v>0</v>
      </c>
      <c r="AB278" s="42">
        <v>0</v>
      </c>
      <c r="AC278" s="42">
        <v>0</v>
      </c>
      <c r="AD278" s="42">
        <v>0</v>
      </c>
      <c r="AE278" s="42">
        <v>0</v>
      </c>
      <c r="AG278" s="22"/>
      <c r="AH278" s="43"/>
    </row>
    <row r="279" spans="1:34" s="41" customFormat="1" hidden="1" outlineLevel="2" x14ac:dyDescent="0.2">
      <c r="A279" s="46"/>
      <c r="B279" s="2" t="s">
        <v>81</v>
      </c>
      <c r="C279" s="2" t="s">
        <v>101</v>
      </c>
      <c r="D279" s="2" t="s">
        <v>306</v>
      </c>
      <c r="E279" s="42">
        <f t="shared" si="26"/>
        <v>527695.67000000004</v>
      </c>
      <c r="F279" s="42">
        <v>0</v>
      </c>
      <c r="G279" s="42">
        <v>0</v>
      </c>
      <c r="H279" s="42">
        <v>0</v>
      </c>
      <c r="I279" s="42">
        <v>0</v>
      </c>
      <c r="J279" s="42">
        <v>0</v>
      </c>
      <c r="K279" s="42">
        <v>0</v>
      </c>
      <c r="L279" s="42">
        <v>0</v>
      </c>
      <c r="M279" s="42">
        <v>0</v>
      </c>
      <c r="N279" s="42">
        <v>0</v>
      </c>
      <c r="O279" s="42">
        <v>0</v>
      </c>
      <c r="P279" s="42">
        <v>0</v>
      </c>
      <c r="Q279" s="42">
        <v>0</v>
      </c>
      <c r="R279" s="42">
        <v>0</v>
      </c>
      <c r="S279" s="42">
        <v>0</v>
      </c>
      <c r="T279" s="42">
        <v>0</v>
      </c>
      <c r="U279" s="42">
        <v>0</v>
      </c>
      <c r="V279" s="42">
        <v>0</v>
      </c>
      <c r="W279" s="42">
        <v>0</v>
      </c>
      <c r="X279" s="42">
        <v>0</v>
      </c>
      <c r="Y279" s="42">
        <v>0</v>
      </c>
      <c r="Z279" s="42">
        <v>0</v>
      </c>
      <c r="AA279" s="42">
        <v>527695.67000000004</v>
      </c>
      <c r="AB279" s="42">
        <v>0</v>
      </c>
      <c r="AC279" s="42">
        <v>0</v>
      </c>
      <c r="AD279" s="42">
        <v>0</v>
      </c>
      <c r="AE279" s="42">
        <v>0</v>
      </c>
      <c r="AG279" s="22"/>
      <c r="AH279" s="43"/>
    </row>
    <row r="280" spans="1:34" s="41" customFormat="1" hidden="1" outlineLevel="2" x14ac:dyDescent="0.2">
      <c r="A280" s="46"/>
      <c r="B280" s="2"/>
      <c r="C280" s="41" t="s">
        <v>254</v>
      </c>
      <c r="D280" s="2" t="s">
        <v>411</v>
      </c>
      <c r="E280" s="42">
        <f t="shared" si="26"/>
        <v>18989.96</v>
      </c>
      <c r="F280" s="42">
        <v>0</v>
      </c>
      <c r="G280" s="42">
        <v>0</v>
      </c>
      <c r="H280" s="42">
        <v>0</v>
      </c>
      <c r="I280" s="42">
        <v>0</v>
      </c>
      <c r="J280" s="42">
        <v>0</v>
      </c>
      <c r="K280" s="42">
        <v>0</v>
      </c>
      <c r="L280" s="42">
        <v>0</v>
      </c>
      <c r="M280" s="42">
        <v>0</v>
      </c>
      <c r="N280" s="42">
        <v>0</v>
      </c>
      <c r="O280" s="42">
        <v>0</v>
      </c>
      <c r="P280" s="42">
        <v>0</v>
      </c>
      <c r="Q280" s="42">
        <v>0</v>
      </c>
      <c r="R280" s="42">
        <v>0</v>
      </c>
      <c r="S280" s="42">
        <v>0</v>
      </c>
      <c r="T280" s="42">
        <v>0</v>
      </c>
      <c r="U280" s="42">
        <v>0</v>
      </c>
      <c r="V280" s="42">
        <v>0</v>
      </c>
      <c r="W280" s="42">
        <v>0</v>
      </c>
      <c r="X280" s="42">
        <v>0</v>
      </c>
      <c r="Y280" s="42">
        <v>0</v>
      </c>
      <c r="Z280" s="42">
        <v>18989.96</v>
      </c>
      <c r="AA280" s="42">
        <v>0</v>
      </c>
      <c r="AB280" s="42">
        <v>0</v>
      </c>
      <c r="AC280" s="42">
        <v>0</v>
      </c>
      <c r="AD280" s="42">
        <v>0</v>
      </c>
      <c r="AE280" s="42">
        <v>0</v>
      </c>
      <c r="AG280" s="22"/>
      <c r="AH280" s="43"/>
    </row>
    <row r="281" spans="1:34" s="41" customFormat="1" hidden="1" outlineLevel="2" x14ac:dyDescent="0.2">
      <c r="A281" s="46"/>
      <c r="B281" s="2"/>
      <c r="C281" s="2" t="s">
        <v>102</v>
      </c>
      <c r="D281" s="2" t="s">
        <v>307</v>
      </c>
      <c r="E281" s="42">
        <f t="shared" si="26"/>
        <v>1955732.2</v>
      </c>
      <c r="F281" s="42">
        <v>0</v>
      </c>
      <c r="G281" s="42">
        <v>0</v>
      </c>
      <c r="H281" s="42">
        <v>0</v>
      </c>
      <c r="I281" s="42">
        <v>0</v>
      </c>
      <c r="J281" s="42">
        <v>0</v>
      </c>
      <c r="K281" s="42">
        <v>0</v>
      </c>
      <c r="L281" s="42">
        <v>0</v>
      </c>
      <c r="M281" s="42">
        <v>0</v>
      </c>
      <c r="N281" s="42">
        <v>0</v>
      </c>
      <c r="O281" s="42">
        <v>0</v>
      </c>
      <c r="P281" s="42">
        <v>0</v>
      </c>
      <c r="Q281" s="42">
        <v>0</v>
      </c>
      <c r="R281" s="42">
        <v>0</v>
      </c>
      <c r="S281" s="42">
        <v>0</v>
      </c>
      <c r="T281" s="42">
        <v>0</v>
      </c>
      <c r="U281" s="42">
        <v>0</v>
      </c>
      <c r="V281" s="42">
        <v>0</v>
      </c>
      <c r="W281" s="42">
        <v>0</v>
      </c>
      <c r="X281" s="42">
        <v>0</v>
      </c>
      <c r="Y281" s="42">
        <v>0</v>
      </c>
      <c r="Z281" s="42">
        <v>0</v>
      </c>
      <c r="AA281" s="42">
        <v>0</v>
      </c>
      <c r="AB281" s="42">
        <v>69878.75</v>
      </c>
      <c r="AC281" s="42">
        <v>1885853.45</v>
      </c>
      <c r="AD281" s="42">
        <v>0</v>
      </c>
      <c r="AE281" s="42">
        <v>0</v>
      </c>
      <c r="AG281" s="22"/>
      <c r="AH281" s="43"/>
    </row>
    <row r="282" spans="1:34" s="41" customFormat="1" hidden="1" outlineLevel="2" x14ac:dyDescent="0.2">
      <c r="A282" s="46"/>
      <c r="B282" s="2"/>
      <c r="C282" s="2" t="s">
        <v>255</v>
      </c>
      <c r="D282" s="2" t="s">
        <v>412</v>
      </c>
      <c r="E282" s="42">
        <f t="shared" si="26"/>
        <v>187173.68</v>
      </c>
      <c r="F282" s="42">
        <v>0</v>
      </c>
      <c r="G282" s="42">
        <v>0</v>
      </c>
      <c r="H282" s="42">
        <v>0</v>
      </c>
      <c r="I282" s="42">
        <v>0</v>
      </c>
      <c r="J282" s="42">
        <v>0</v>
      </c>
      <c r="K282" s="42">
        <v>0</v>
      </c>
      <c r="L282" s="42">
        <v>0</v>
      </c>
      <c r="M282" s="42">
        <v>0</v>
      </c>
      <c r="N282" s="42">
        <v>0</v>
      </c>
      <c r="O282" s="42">
        <v>0</v>
      </c>
      <c r="P282" s="42">
        <v>0</v>
      </c>
      <c r="Q282" s="42">
        <v>0</v>
      </c>
      <c r="R282" s="42">
        <v>0</v>
      </c>
      <c r="S282" s="42">
        <v>0</v>
      </c>
      <c r="T282" s="42">
        <v>0</v>
      </c>
      <c r="U282" s="42">
        <v>0</v>
      </c>
      <c r="V282" s="42">
        <v>0</v>
      </c>
      <c r="W282" s="42">
        <v>0</v>
      </c>
      <c r="X282" s="42">
        <v>0</v>
      </c>
      <c r="Y282" s="42">
        <v>0</v>
      </c>
      <c r="Z282" s="42">
        <v>0</v>
      </c>
      <c r="AA282" s="42">
        <v>0</v>
      </c>
      <c r="AB282" s="42">
        <v>0</v>
      </c>
      <c r="AC282" s="42">
        <v>0</v>
      </c>
      <c r="AD282" s="42">
        <v>187173.68</v>
      </c>
      <c r="AE282" s="42">
        <v>0</v>
      </c>
      <c r="AG282" s="22"/>
      <c r="AH282" s="43"/>
    </row>
    <row r="283" spans="1:34" s="41" customFormat="1" hidden="1" outlineLevel="2" x14ac:dyDescent="0.2">
      <c r="A283" s="46"/>
      <c r="B283" s="2" t="s">
        <v>81</v>
      </c>
      <c r="C283" s="2" t="s">
        <v>256</v>
      </c>
      <c r="D283" s="2" t="s">
        <v>413</v>
      </c>
      <c r="E283" s="42">
        <f t="shared" si="26"/>
        <v>165987.54</v>
      </c>
      <c r="F283" s="42">
        <v>0</v>
      </c>
      <c r="G283" s="42">
        <v>0</v>
      </c>
      <c r="H283" s="42">
        <v>0</v>
      </c>
      <c r="I283" s="42">
        <v>0</v>
      </c>
      <c r="J283" s="42">
        <v>0</v>
      </c>
      <c r="K283" s="42">
        <v>0</v>
      </c>
      <c r="L283" s="42">
        <v>0</v>
      </c>
      <c r="M283" s="42">
        <v>0</v>
      </c>
      <c r="N283" s="42">
        <v>0</v>
      </c>
      <c r="O283" s="42">
        <v>0</v>
      </c>
      <c r="P283" s="42">
        <v>0</v>
      </c>
      <c r="Q283" s="42">
        <v>0</v>
      </c>
      <c r="R283" s="42">
        <v>0</v>
      </c>
      <c r="S283" s="42">
        <v>0</v>
      </c>
      <c r="T283" s="42">
        <v>0</v>
      </c>
      <c r="U283" s="42">
        <v>0</v>
      </c>
      <c r="V283" s="42">
        <v>0</v>
      </c>
      <c r="W283" s="42">
        <v>0</v>
      </c>
      <c r="X283" s="42">
        <v>0</v>
      </c>
      <c r="Y283" s="42">
        <v>0</v>
      </c>
      <c r="Z283" s="42">
        <v>0</v>
      </c>
      <c r="AA283" s="42">
        <v>0</v>
      </c>
      <c r="AB283" s="42">
        <v>0</v>
      </c>
      <c r="AC283" s="42">
        <v>0</v>
      </c>
      <c r="AD283" s="42">
        <v>0</v>
      </c>
      <c r="AE283" s="42">
        <v>165987.54</v>
      </c>
      <c r="AG283" s="22"/>
      <c r="AH283" s="43"/>
    </row>
    <row r="284" spans="1:34" ht="15.75" customHeight="1" outlineLevel="1" collapsed="1" x14ac:dyDescent="0.2">
      <c r="A284" s="1">
        <v>50</v>
      </c>
      <c r="B284" s="15" t="s">
        <v>103</v>
      </c>
      <c r="D284" s="31" t="s">
        <v>257</v>
      </c>
      <c r="E284" s="47">
        <f t="shared" ref="E284:AE284" si="27">SUBTOTAL(9,E257:E283)</f>
        <v>22878421.629999999</v>
      </c>
      <c r="F284" s="47">
        <f t="shared" si="27"/>
        <v>83773.02</v>
      </c>
      <c r="G284" s="47">
        <f t="shared" si="27"/>
        <v>254446.12</v>
      </c>
      <c r="H284" s="47">
        <f t="shared" si="27"/>
        <v>570459.64</v>
      </c>
      <c r="I284" s="47">
        <f t="shared" si="27"/>
        <v>197396.85</v>
      </c>
      <c r="J284" s="47">
        <f t="shared" si="27"/>
        <v>1245301.26</v>
      </c>
      <c r="K284" s="35">
        <f t="shared" si="27"/>
        <v>869716.90999999992</v>
      </c>
      <c r="L284" s="35">
        <f t="shared" si="27"/>
        <v>2106533.7099999995</v>
      </c>
      <c r="M284" s="35">
        <f t="shared" si="27"/>
        <v>0</v>
      </c>
      <c r="N284" s="35">
        <f t="shared" si="27"/>
        <v>183199.43</v>
      </c>
      <c r="O284" s="35">
        <f t="shared" si="27"/>
        <v>697324.5</v>
      </c>
      <c r="P284" s="35">
        <f t="shared" si="27"/>
        <v>2404549.83</v>
      </c>
      <c r="Q284" s="35">
        <f t="shared" si="27"/>
        <v>287614.91000000003</v>
      </c>
      <c r="R284" s="47">
        <f t="shared" si="27"/>
        <v>1011921.77</v>
      </c>
      <c r="S284" s="35">
        <f t="shared" si="27"/>
        <v>91384.13</v>
      </c>
      <c r="T284" s="35">
        <f t="shared" si="27"/>
        <v>5038436.0599999996</v>
      </c>
      <c r="U284" s="35">
        <f t="shared" si="27"/>
        <v>1210129.02</v>
      </c>
      <c r="V284" s="35">
        <f t="shared" si="27"/>
        <v>1120535.1600000001</v>
      </c>
      <c r="W284" s="35">
        <f t="shared" si="27"/>
        <v>2231902.0100000002</v>
      </c>
      <c r="X284" s="35">
        <f t="shared" si="27"/>
        <v>0</v>
      </c>
      <c r="Y284" s="35">
        <f t="shared" si="27"/>
        <v>37175.439999999995</v>
      </c>
      <c r="Z284" s="35">
        <f t="shared" si="27"/>
        <v>221738.53999999998</v>
      </c>
      <c r="AA284" s="35">
        <f t="shared" si="27"/>
        <v>527695.67000000004</v>
      </c>
      <c r="AB284" s="35">
        <f t="shared" si="27"/>
        <v>69878.75</v>
      </c>
      <c r="AC284" s="35">
        <f t="shared" si="27"/>
        <v>2064147.68</v>
      </c>
      <c r="AD284" s="35">
        <f t="shared" si="27"/>
        <v>187173.68</v>
      </c>
      <c r="AE284" s="35">
        <f t="shared" si="27"/>
        <v>165987.54</v>
      </c>
      <c r="AG284" s="22"/>
    </row>
    <row r="285" spans="1:34" s="41" customFormat="1" hidden="1" outlineLevel="2" x14ac:dyDescent="0.2">
      <c r="B285" s="2" t="s">
        <v>105</v>
      </c>
      <c r="C285" s="2" t="s">
        <v>106</v>
      </c>
      <c r="D285" s="2" t="s">
        <v>308</v>
      </c>
      <c r="E285" s="42">
        <f t="shared" si="26"/>
        <v>37416458.880000003</v>
      </c>
      <c r="F285" s="42">
        <v>794072.45</v>
      </c>
      <c r="G285" s="42">
        <v>398429.99</v>
      </c>
      <c r="H285" s="42">
        <v>437748.79999999993</v>
      </c>
      <c r="I285" s="42">
        <v>258403.59999999998</v>
      </c>
      <c r="J285" s="42">
        <v>1708741.4599999997</v>
      </c>
      <c r="K285" s="42">
        <v>801286.67</v>
      </c>
      <c r="L285" s="42">
        <v>8843266.120000001</v>
      </c>
      <c r="M285" s="42">
        <v>0</v>
      </c>
      <c r="N285" s="42">
        <v>842542.25</v>
      </c>
      <c r="O285" s="42">
        <v>396532.81</v>
      </c>
      <c r="P285" s="42">
        <v>2714154.4399999981</v>
      </c>
      <c r="Q285" s="42">
        <v>389540.15</v>
      </c>
      <c r="R285" s="42">
        <v>1067879.5999999999</v>
      </c>
      <c r="S285" s="42">
        <v>70071.72</v>
      </c>
      <c r="T285" s="42">
        <v>4356131.1000000006</v>
      </c>
      <c r="U285" s="42">
        <v>3512670.26</v>
      </c>
      <c r="V285" s="42">
        <v>747706.04999999993</v>
      </c>
      <c r="W285" s="42">
        <v>2434967.92</v>
      </c>
      <c r="X285" s="42">
        <v>2202657.65</v>
      </c>
      <c r="Y285" s="42">
        <v>1939651.24</v>
      </c>
      <c r="Z285" s="42">
        <v>119109.8</v>
      </c>
      <c r="AA285" s="42">
        <v>835781.65999999992</v>
      </c>
      <c r="AB285" s="42">
        <v>62644.53</v>
      </c>
      <c r="AC285" s="42">
        <v>2267630.31</v>
      </c>
      <c r="AD285" s="42">
        <v>107291.63</v>
      </c>
      <c r="AE285" s="42">
        <v>107546.67</v>
      </c>
      <c r="AG285" s="22"/>
      <c r="AH285" s="43"/>
    </row>
    <row r="286" spans="1:34" ht="15.75" customHeight="1" outlineLevel="1" collapsed="1" x14ac:dyDescent="0.2">
      <c r="A286" s="1">
        <v>51</v>
      </c>
      <c r="B286" s="15" t="s">
        <v>107</v>
      </c>
      <c r="D286" s="31" t="s">
        <v>258</v>
      </c>
      <c r="E286" s="47">
        <f t="shared" ref="E286" si="28">SUBTOTAL(9,E285:E285)</f>
        <v>37416458.880000003</v>
      </c>
      <c r="F286" s="27">
        <f>SUBTOTAL(9,F285:F285)</f>
        <v>794072.45</v>
      </c>
      <c r="G286" s="47">
        <f t="shared" ref="G286:AE286" si="29">SUBTOTAL(9,G285:G285)</f>
        <v>398429.99</v>
      </c>
      <c r="H286" s="47">
        <f t="shared" si="29"/>
        <v>437748.79999999993</v>
      </c>
      <c r="I286" s="47">
        <f t="shared" si="29"/>
        <v>258403.59999999998</v>
      </c>
      <c r="J286" s="47">
        <f t="shared" si="29"/>
        <v>1708741.4599999997</v>
      </c>
      <c r="K286" s="35">
        <f t="shared" si="29"/>
        <v>801286.67</v>
      </c>
      <c r="L286" s="35">
        <f t="shared" si="29"/>
        <v>8843266.120000001</v>
      </c>
      <c r="M286" s="35">
        <f t="shared" si="29"/>
        <v>0</v>
      </c>
      <c r="N286" s="35">
        <f t="shared" si="29"/>
        <v>842542.25</v>
      </c>
      <c r="O286" s="35">
        <f t="shared" si="29"/>
        <v>396532.81</v>
      </c>
      <c r="P286" s="35">
        <f t="shared" si="29"/>
        <v>2714154.4399999981</v>
      </c>
      <c r="Q286" s="35">
        <f t="shared" si="29"/>
        <v>389540.15</v>
      </c>
      <c r="R286" s="47">
        <f t="shared" si="29"/>
        <v>1067879.5999999999</v>
      </c>
      <c r="S286" s="35">
        <f t="shared" si="29"/>
        <v>70071.72</v>
      </c>
      <c r="T286" s="35">
        <f t="shared" si="29"/>
        <v>4356131.1000000006</v>
      </c>
      <c r="U286" s="35">
        <f t="shared" si="29"/>
        <v>3512670.26</v>
      </c>
      <c r="V286" s="35">
        <f t="shared" si="29"/>
        <v>747706.04999999993</v>
      </c>
      <c r="W286" s="35">
        <f t="shared" si="29"/>
        <v>2434967.92</v>
      </c>
      <c r="X286" s="35">
        <f t="shared" si="29"/>
        <v>2202657.65</v>
      </c>
      <c r="Y286" s="35">
        <f t="shared" si="29"/>
        <v>1939651.24</v>
      </c>
      <c r="Z286" s="35">
        <f t="shared" si="29"/>
        <v>119109.8</v>
      </c>
      <c r="AA286" s="35">
        <f t="shared" si="29"/>
        <v>835781.65999999992</v>
      </c>
      <c r="AB286" s="35">
        <f t="shared" si="29"/>
        <v>62644.53</v>
      </c>
      <c r="AC286" s="35">
        <f t="shared" si="29"/>
        <v>2267630.31</v>
      </c>
      <c r="AD286" s="35">
        <f t="shared" si="29"/>
        <v>107291.63</v>
      </c>
      <c r="AE286" s="35">
        <f t="shared" si="29"/>
        <v>107546.67</v>
      </c>
      <c r="AG286" s="22"/>
    </row>
    <row r="287" spans="1:34" s="41" customFormat="1" hidden="1" outlineLevel="2" x14ac:dyDescent="0.2">
      <c r="B287" s="2" t="s">
        <v>110</v>
      </c>
      <c r="C287" s="2" t="s">
        <v>111</v>
      </c>
      <c r="D287" s="2" t="s">
        <v>309</v>
      </c>
      <c r="E287" s="42">
        <f t="shared" si="26"/>
        <v>3007255.7600000002</v>
      </c>
      <c r="F287" s="42">
        <v>0</v>
      </c>
      <c r="G287" s="42">
        <v>0</v>
      </c>
      <c r="H287" s="42">
        <v>0</v>
      </c>
      <c r="I287" s="42">
        <v>0</v>
      </c>
      <c r="J287" s="42">
        <v>300696.66000000003</v>
      </c>
      <c r="K287" s="42">
        <v>0</v>
      </c>
      <c r="L287" s="42">
        <v>719957.07000000007</v>
      </c>
      <c r="M287" s="42">
        <v>0</v>
      </c>
      <c r="N287" s="42">
        <v>0</v>
      </c>
      <c r="O287" s="42">
        <v>0</v>
      </c>
      <c r="P287" s="42">
        <v>0</v>
      </c>
      <c r="Q287" s="42">
        <v>0</v>
      </c>
      <c r="R287" s="42">
        <v>180451.93</v>
      </c>
      <c r="S287" s="42">
        <v>0</v>
      </c>
      <c r="T287" s="42">
        <v>766610.85</v>
      </c>
      <c r="U287" s="42">
        <v>618125.25</v>
      </c>
      <c r="V287" s="42">
        <v>0</v>
      </c>
      <c r="W287" s="42">
        <v>0</v>
      </c>
      <c r="X287" s="42">
        <v>0</v>
      </c>
      <c r="Y287" s="42">
        <v>272370.33</v>
      </c>
      <c r="Z287" s="42">
        <v>0</v>
      </c>
      <c r="AA287" s="42">
        <v>149043.67000000001</v>
      </c>
      <c r="AB287" s="42">
        <v>0</v>
      </c>
      <c r="AC287" s="42">
        <v>0</v>
      </c>
      <c r="AD287" s="42">
        <v>0</v>
      </c>
      <c r="AE287" s="42">
        <v>0</v>
      </c>
      <c r="AG287" s="22"/>
      <c r="AH287" s="43"/>
    </row>
    <row r="288" spans="1:34" s="41" customFormat="1" hidden="1" outlineLevel="2" x14ac:dyDescent="0.2">
      <c r="B288" s="2" t="s">
        <v>110</v>
      </c>
      <c r="C288" s="2" t="s">
        <v>112</v>
      </c>
      <c r="D288" s="2" t="s">
        <v>310</v>
      </c>
      <c r="E288" s="42">
        <f t="shared" si="26"/>
        <v>2058884.0000000002</v>
      </c>
      <c r="F288" s="42">
        <v>0</v>
      </c>
      <c r="G288" s="42">
        <v>0</v>
      </c>
      <c r="H288" s="42">
        <v>0</v>
      </c>
      <c r="I288" s="42">
        <v>0</v>
      </c>
      <c r="J288" s="42">
        <v>0</v>
      </c>
      <c r="K288" s="42">
        <v>142285.30000000002</v>
      </c>
      <c r="L288" s="42">
        <v>861502.05</v>
      </c>
      <c r="M288" s="42">
        <v>0</v>
      </c>
      <c r="N288" s="42">
        <v>0</v>
      </c>
      <c r="O288" s="42">
        <v>30337.37</v>
      </c>
      <c r="P288" s="42">
        <v>273853.64</v>
      </c>
      <c r="Q288" s="42">
        <v>4013.61</v>
      </c>
      <c r="R288" s="42">
        <v>0</v>
      </c>
      <c r="S288" s="42">
        <v>0</v>
      </c>
      <c r="T288" s="42">
        <v>0</v>
      </c>
      <c r="U288" s="42">
        <v>0</v>
      </c>
      <c r="V288" s="42">
        <v>0</v>
      </c>
      <c r="W288" s="42">
        <v>432242.07999999996</v>
      </c>
      <c r="X288" s="42">
        <v>305533.8</v>
      </c>
      <c r="Y288" s="42">
        <v>9116.15</v>
      </c>
      <c r="Z288" s="42">
        <v>0</v>
      </c>
      <c r="AA288" s="42">
        <v>0</v>
      </c>
      <c r="AB288" s="42">
        <v>0</v>
      </c>
      <c r="AC288" s="42">
        <v>0</v>
      </c>
      <c r="AD288" s="42">
        <v>0</v>
      </c>
      <c r="AE288" s="42">
        <v>0</v>
      </c>
      <c r="AG288" s="22"/>
      <c r="AH288" s="43"/>
    </row>
    <row r="289" spans="2:34" s="41" customFormat="1" hidden="1" outlineLevel="2" x14ac:dyDescent="0.2">
      <c r="B289" s="2" t="s">
        <v>110</v>
      </c>
      <c r="C289" s="2" t="s">
        <v>113</v>
      </c>
      <c r="D289" s="2" t="s">
        <v>311</v>
      </c>
      <c r="E289" s="42">
        <f t="shared" si="26"/>
        <v>542130.08000000007</v>
      </c>
      <c r="F289" s="42">
        <v>0</v>
      </c>
      <c r="G289" s="42">
        <v>0</v>
      </c>
      <c r="H289" s="42">
        <v>0</v>
      </c>
      <c r="I289" s="42">
        <v>0</v>
      </c>
      <c r="J289" s="42">
        <v>0</v>
      </c>
      <c r="K289" s="42">
        <v>0</v>
      </c>
      <c r="L289" s="42">
        <v>0</v>
      </c>
      <c r="M289" s="42">
        <v>0</v>
      </c>
      <c r="N289" s="42">
        <v>0</v>
      </c>
      <c r="O289" s="42">
        <v>39493.97</v>
      </c>
      <c r="P289" s="42">
        <v>204064.56000000006</v>
      </c>
      <c r="Q289" s="42">
        <v>64209.36</v>
      </c>
      <c r="R289" s="42">
        <v>0</v>
      </c>
      <c r="S289" s="42">
        <v>0</v>
      </c>
      <c r="T289" s="42">
        <v>0</v>
      </c>
      <c r="U289" s="42">
        <v>0</v>
      </c>
      <c r="V289" s="42">
        <v>130875.47</v>
      </c>
      <c r="W289" s="42">
        <v>0</v>
      </c>
      <c r="X289" s="42">
        <v>84706.38</v>
      </c>
      <c r="Y289" s="42">
        <v>0</v>
      </c>
      <c r="Z289" s="42">
        <v>0</v>
      </c>
      <c r="AA289" s="42">
        <v>0</v>
      </c>
      <c r="AB289" s="42">
        <v>0</v>
      </c>
      <c r="AC289" s="42">
        <v>0</v>
      </c>
      <c r="AD289" s="42">
        <v>18780.34</v>
      </c>
      <c r="AE289" s="42">
        <v>0</v>
      </c>
      <c r="AG289" s="22"/>
      <c r="AH289" s="43"/>
    </row>
    <row r="290" spans="2:34" s="41" customFormat="1" hidden="1" outlineLevel="2" x14ac:dyDescent="0.2">
      <c r="B290" s="2" t="s">
        <v>110</v>
      </c>
      <c r="C290" s="2" t="s">
        <v>114</v>
      </c>
      <c r="D290" s="2" t="s">
        <v>312</v>
      </c>
      <c r="E290" s="42">
        <f t="shared" si="26"/>
        <v>755956.37000000011</v>
      </c>
      <c r="F290" s="42">
        <v>125448.58</v>
      </c>
      <c r="G290" s="42">
        <v>62943.13</v>
      </c>
      <c r="H290" s="42">
        <v>69461.12000000001</v>
      </c>
      <c r="I290" s="42">
        <v>0</v>
      </c>
      <c r="J290" s="42">
        <v>0</v>
      </c>
      <c r="K290" s="42">
        <v>0</v>
      </c>
      <c r="L290" s="42">
        <v>0</v>
      </c>
      <c r="M290" s="42">
        <v>0</v>
      </c>
      <c r="N290" s="42">
        <v>133102.33000000002</v>
      </c>
      <c r="O290" s="42">
        <v>0</v>
      </c>
      <c r="P290" s="42">
        <v>0</v>
      </c>
      <c r="Q290" s="42">
        <v>0</v>
      </c>
      <c r="R290" s="42">
        <v>0</v>
      </c>
      <c r="S290" s="42">
        <v>0</v>
      </c>
      <c r="T290" s="42">
        <v>0</v>
      </c>
      <c r="U290" s="42">
        <v>0</v>
      </c>
      <c r="V290" s="42">
        <v>0</v>
      </c>
      <c r="W290" s="42">
        <v>0</v>
      </c>
      <c r="X290" s="42">
        <v>0</v>
      </c>
      <c r="Y290" s="42">
        <v>0</v>
      </c>
      <c r="Z290" s="42">
        <v>0</v>
      </c>
      <c r="AA290" s="42">
        <v>0</v>
      </c>
      <c r="AB290" s="42">
        <v>9895.59</v>
      </c>
      <c r="AC290" s="42">
        <v>355105.62</v>
      </c>
      <c r="AD290" s="42">
        <v>0</v>
      </c>
      <c r="AE290" s="42">
        <v>0</v>
      </c>
      <c r="AG290" s="22"/>
      <c r="AH290" s="43"/>
    </row>
    <row r="291" spans="2:34" s="41" customFormat="1" hidden="1" outlineLevel="2" x14ac:dyDescent="0.2">
      <c r="B291" s="2" t="s">
        <v>110</v>
      </c>
      <c r="C291" s="2" t="s">
        <v>115</v>
      </c>
      <c r="D291" s="2" t="s">
        <v>313</v>
      </c>
      <c r="E291" s="42">
        <f t="shared" si="26"/>
        <v>3592.61</v>
      </c>
      <c r="F291" s="42">
        <v>0</v>
      </c>
      <c r="G291" s="42">
        <v>0</v>
      </c>
      <c r="H291" s="42">
        <v>0</v>
      </c>
      <c r="I291" s="42">
        <v>0</v>
      </c>
      <c r="J291" s="42">
        <v>0</v>
      </c>
      <c r="K291" s="42">
        <v>0</v>
      </c>
      <c r="L291" s="42">
        <v>0</v>
      </c>
      <c r="M291" s="42">
        <v>0</v>
      </c>
      <c r="N291" s="42">
        <v>0</v>
      </c>
      <c r="O291" s="42">
        <v>0</v>
      </c>
      <c r="P291" s="42">
        <v>0</v>
      </c>
      <c r="Q291" s="42">
        <v>0</v>
      </c>
      <c r="R291" s="42">
        <v>0</v>
      </c>
      <c r="S291" s="42">
        <v>0</v>
      </c>
      <c r="T291" s="42">
        <v>0</v>
      </c>
      <c r="U291" s="42">
        <v>0</v>
      </c>
      <c r="V291" s="42">
        <v>0</v>
      </c>
      <c r="W291" s="42">
        <v>0</v>
      </c>
      <c r="X291" s="42">
        <v>0</v>
      </c>
      <c r="Y291" s="42">
        <v>3592.61</v>
      </c>
      <c r="Z291" s="42">
        <v>0</v>
      </c>
      <c r="AA291" s="42">
        <v>0</v>
      </c>
      <c r="AB291" s="42">
        <v>0</v>
      </c>
      <c r="AC291" s="42">
        <v>0</v>
      </c>
      <c r="AD291" s="42">
        <v>0</v>
      </c>
      <c r="AE291" s="42">
        <v>0</v>
      </c>
      <c r="AG291" s="22"/>
      <c r="AH291" s="43"/>
    </row>
    <row r="292" spans="2:34" s="41" customFormat="1" hidden="1" outlineLevel="2" x14ac:dyDescent="0.2">
      <c r="B292" s="2" t="s">
        <v>110</v>
      </c>
      <c r="C292" s="2" t="s">
        <v>116</v>
      </c>
      <c r="D292" s="2" t="s">
        <v>314</v>
      </c>
      <c r="E292" s="42">
        <f t="shared" si="26"/>
        <v>44019.75</v>
      </c>
      <c r="F292" s="42">
        <v>0</v>
      </c>
      <c r="G292" s="42">
        <v>0</v>
      </c>
      <c r="H292" s="42">
        <v>0</v>
      </c>
      <c r="I292" s="42">
        <v>20372.46</v>
      </c>
      <c r="J292" s="42">
        <v>0</v>
      </c>
      <c r="K292" s="42">
        <v>0</v>
      </c>
      <c r="L292" s="42">
        <v>0</v>
      </c>
      <c r="M292" s="42">
        <v>0</v>
      </c>
      <c r="N292" s="42">
        <v>0</v>
      </c>
      <c r="O292" s="42">
        <v>0</v>
      </c>
      <c r="P292" s="42">
        <v>0</v>
      </c>
      <c r="Q292" s="42">
        <v>0</v>
      </c>
      <c r="R292" s="42">
        <v>0</v>
      </c>
      <c r="S292" s="42">
        <v>5524.44</v>
      </c>
      <c r="T292" s="42">
        <v>0</v>
      </c>
      <c r="U292" s="42">
        <v>0</v>
      </c>
      <c r="V292" s="42">
        <v>0</v>
      </c>
      <c r="W292" s="42">
        <v>0</v>
      </c>
      <c r="X292" s="42">
        <v>0</v>
      </c>
      <c r="Y292" s="42">
        <v>0</v>
      </c>
      <c r="Z292" s="42">
        <v>9390.67</v>
      </c>
      <c r="AA292" s="42">
        <v>0</v>
      </c>
      <c r="AB292" s="42">
        <v>0</v>
      </c>
      <c r="AC292" s="42">
        <v>252.87</v>
      </c>
      <c r="AD292" s="42">
        <v>0</v>
      </c>
      <c r="AE292" s="42">
        <v>8479.31</v>
      </c>
      <c r="AG292" s="22"/>
      <c r="AH292" s="43"/>
    </row>
    <row r="293" spans="2:34" s="41" customFormat="1" hidden="1" outlineLevel="2" x14ac:dyDescent="0.2">
      <c r="B293" s="2" t="s">
        <v>110</v>
      </c>
      <c r="C293" s="2" t="s">
        <v>117</v>
      </c>
      <c r="D293" s="2" t="s">
        <v>315</v>
      </c>
      <c r="E293" s="42">
        <f t="shared" si="26"/>
        <v>358136.71000000008</v>
      </c>
      <c r="F293" s="42">
        <v>0</v>
      </c>
      <c r="G293" s="42">
        <v>0</v>
      </c>
      <c r="H293" s="42">
        <v>0</v>
      </c>
      <c r="I293" s="42">
        <v>0</v>
      </c>
      <c r="J293" s="42">
        <v>21329.179999999997</v>
      </c>
      <c r="K293" s="42">
        <v>9994.33</v>
      </c>
      <c r="L293" s="42">
        <v>111648.67999999998</v>
      </c>
      <c r="M293" s="42">
        <v>0</v>
      </c>
      <c r="N293" s="42">
        <v>0</v>
      </c>
      <c r="O293" s="42">
        <v>2133.14</v>
      </c>
      <c r="P293" s="42">
        <v>19256.050000000003</v>
      </c>
      <c r="Q293" s="42">
        <v>282.3</v>
      </c>
      <c r="R293" s="42">
        <v>12808.48</v>
      </c>
      <c r="S293" s="42">
        <v>0</v>
      </c>
      <c r="T293" s="42">
        <v>54373.290000000008</v>
      </c>
      <c r="U293" s="42">
        <v>43864.959999999999</v>
      </c>
      <c r="V293" s="42">
        <v>0</v>
      </c>
      <c r="W293" s="42">
        <v>30391.84</v>
      </c>
      <c r="X293" s="42">
        <v>21520.69</v>
      </c>
      <c r="Y293" s="42">
        <v>19960.8</v>
      </c>
      <c r="Z293" s="42">
        <v>0</v>
      </c>
      <c r="AA293" s="42">
        <v>10572.970000000001</v>
      </c>
      <c r="AB293" s="42">
        <v>0</v>
      </c>
      <c r="AC293" s="42">
        <v>0</v>
      </c>
      <c r="AD293" s="42">
        <v>0</v>
      </c>
      <c r="AE293" s="42">
        <v>0</v>
      </c>
      <c r="AG293" s="22"/>
      <c r="AH293" s="43"/>
    </row>
    <row r="294" spans="2:34" s="41" customFormat="1" hidden="1" outlineLevel="2" x14ac:dyDescent="0.2">
      <c r="B294" s="2" t="s">
        <v>110</v>
      </c>
      <c r="C294" s="2" t="s">
        <v>118</v>
      </c>
      <c r="D294" s="2" t="s">
        <v>316</v>
      </c>
      <c r="E294" s="42">
        <f t="shared" si="26"/>
        <v>51500.94</v>
      </c>
      <c r="F294" s="42">
        <v>4799.8099999999995</v>
      </c>
      <c r="G294" s="42">
        <v>2408.48</v>
      </c>
      <c r="H294" s="42">
        <v>2650.15</v>
      </c>
      <c r="I294" s="42">
        <v>1562.04</v>
      </c>
      <c r="J294" s="42">
        <v>0</v>
      </c>
      <c r="K294" s="42">
        <v>0</v>
      </c>
      <c r="L294" s="42">
        <v>0</v>
      </c>
      <c r="M294" s="42">
        <v>0</v>
      </c>
      <c r="N294" s="42">
        <v>5093.17</v>
      </c>
      <c r="O294" s="42">
        <v>1363.99</v>
      </c>
      <c r="P294" s="42">
        <v>7026.97</v>
      </c>
      <c r="Q294" s="42">
        <v>2217.52</v>
      </c>
      <c r="R294" s="42">
        <v>0</v>
      </c>
      <c r="S294" s="42">
        <v>423.59</v>
      </c>
      <c r="T294" s="42">
        <v>0</v>
      </c>
      <c r="U294" s="42">
        <v>0</v>
      </c>
      <c r="V294" s="42">
        <v>4519.9400000000005</v>
      </c>
      <c r="W294" s="42">
        <v>0</v>
      </c>
      <c r="X294" s="42">
        <v>2928.5899999999997</v>
      </c>
      <c r="Y294" s="42">
        <v>501.99</v>
      </c>
      <c r="Z294" s="42">
        <v>720.02</v>
      </c>
      <c r="AA294" s="42">
        <v>0</v>
      </c>
      <c r="AB294" s="42">
        <v>378.62</v>
      </c>
      <c r="AC294" s="42">
        <v>13607.34</v>
      </c>
      <c r="AD294" s="42">
        <v>648.58000000000004</v>
      </c>
      <c r="AE294" s="42">
        <v>650.14</v>
      </c>
      <c r="AG294" s="22"/>
      <c r="AH294" s="43"/>
    </row>
    <row r="295" spans="2:34" s="41" customFormat="1" hidden="1" outlineLevel="2" x14ac:dyDescent="0.2">
      <c r="B295" s="2" t="s">
        <v>110</v>
      </c>
      <c r="C295" s="2" t="s">
        <v>119</v>
      </c>
      <c r="D295" s="2" t="s">
        <v>317</v>
      </c>
      <c r="E295" s="42">
        <f t="shared" si="26"/>
        <v>2045954.0200000005</v>
      </c>
      <c r="F295" s="42">
        <v>76900.3</v>
      </c>
      <c r="G295" s="42">
        <v>38581.46</v>
      </c>
      <c r="H295" s="42">
        <v>43496.55000000001</v>
      </c>
      <c r="I295" s="42">
        <v>25021.780000000002</v>
      </c>
      <c r="J295" s="42">
        <v>165445.29</v>
      </c>
      <c r="K295" s="42">
        <v>0</v>
      </c>
      <c r="L295" s="42">
        <v>866102.65000000014</v>
      </c>
      <c r="M295" s="42">
        <v>0</v>
      </c>
      <c r="N295" s="42">
        <v>81588.28</v>
      </c>
      <c r="O295" s="42">
        <v>38396.370000000003</v>
      </c>
      <c r="P295" s="42">
        <v>77489.860000000015</v>
      </c>
      <c r="Q295" s="42">
        <v>37710.71</v>
      </c>
      <c r="R295" s="42">
        <v>99439.33</v>
      </c>
      <c r="S295" s="42">
        <v>6785.21</v>
      </c>
      <c r="T295" s="42">
        <v>0</v>
      </c>
      <c r="U295" s="42">
        <v>0</v>
      </c>
      <c r="V295" s="42">
        <v>0</v>
      </c>
      <c r="W295" s="42">
        <v>235777.73</v>
      </c>
      <c r="X295" s="42">
        <v>0</v>
      </c>
      <c r="Y295" s="42">
        <v>162958.32999999999</v>
      </c>
      <c r="Z295" s="42">
        <v>11533.9</v>
      </c>
      <c r="AA295" s="42">
        <v>0</v>
      </c>
      <c r="AB295" s="42">
        <v>0</v>
      </c>
      <c r="AC295" s="42">
        <v>57922.25</v>
      </c>
      <c r="AD295" s="42">
        <v>10389.51</v>
      </c>
      <c r="AE295" s="42">
        <v>10414.51</v>
      </c>
      <c r="AG295" s="22"/>
      <c r="AH295" s="43"/>
    </row>
    <row r="296" spans="2:34" s="41" customFormat="1" hidden="1" outlineLevel="2" x14ac:dyDescent="0.2">
      <c r="B296" s="2" t="s">
        <v>110</v>
      </c>
      <c r="C296" s="2" t="s">
        <v>120</v>
      </c>
      <c r="D296" s="2" t="s">
        <v>318</v>
      </c>
      <c r="E296" s="42">
        <f t="shared" si="26"/>
        <v>295440.43</v>
      </c>
      <c r="F296" s="42">
        <v>0</v>
      </c>
      <c r="G296" s="42">
        <v>0</v>
      </c>
      <c r="H296" s="42">
        <v>0</v>
      </c>
      <c r="I296" s="42">
        <v>295440.43</v>
      </c>
      <c r="J296" s="42">
        <v>0</v>
      </c>
      <c r="K296" s="42">
        <v>0</v>
      </c>
      <c r="L296" s="42">
        <v>0</v>
      </c>
      <c r="M296" s="42">
        <v>0</v>
      </c>
      <c r="N296" s="42">
        <v>0</v>
      </c>
      <c r="O296" s="42">
        <v>0</v>
      </c>
      <c r="P296" s="42">
        <v>0</v>
      </c>
      <c r="Q296" s="42">
        <v>0</v>
      </c>
      <c r="R296" s="42">
        <v>0</v>
      </c>
      <c r="S296" s="42">
        <v>0</v>
      </c>
      <c r="T296" s="42">
        <v>0</v>
      </c>
      <c r="U296" s="42">
        <v>0</v>
      </c>
      <c r="V296" s="42">
        <v>0</v>
      </c>
      <c r="W296" s="42">
        <v>0</v>
      </c>
      <c r="X296" s="42">
        <v>0</v>
      </c>
      <c r="Y296" s="42">
        <v>0</v>
      </c>
      <c r="Z296" s="42">
        <v>0</v>
      </c>
      <c r="AA296" s="42">
        <v>0</v>
      </c>
      <c r="AB296" s="42">
        <v>0</v>
      </c>
      <c r="AC296" s="42">
        <v>0</v>
      </c>
      <c r="AD296" s="42">
        <v>0</v>
      </c>
      <c r="AE296" s="42">
        <v>0</v>
      </c>
      <c r="AG296" s="22"/>
      <c r="AH296" s="43"/>
    </row>
    <row r="297" spans="2:34" s="41" customFormat="1" hidden="1" outlineLevel="2" x14ac:dyDescent="0.2">
      <c r="B297" s="2" t="s">
        <v>110</v>
      </c>
      <c r="C297" s="2" t="s">
        <v>121</v>
      </c>
      <c r="D297" s="2" t="s">
        <v>319</v>
      </c>
      <c r="E297" s="42">
        <f t="shared" si="26"/>
        <v>13313597.75</v>
      </c>
      <c r="F297" s="42">
        <v>0</v>
      </c>
      <c r="G297" s="42">
        <v>0</v>
      </c>
      <c r="H297" s="42">
        <v>0</v>
      </c>
      <c r="I297" s="42">
        <v>0</v>
      </c>
      <c r="J297" s="42">
        <v>0</v>
      </c>
      <c r="K297" s="42">
        <v>0</v>
      </c>
      <c r="L297" s="42">
        <v>11295530.16</v>
      </c>
      <c r="M297" s="42">
        <v>0</v>
      </c>
      <c r="N297" s="42">
        <v>0</v>
      </c>
      <c r="O297" s="42">
        <v>0</v>
      </c>
      <c r="P297" s="42">
        <v>0</v>
      </c>
      <c r="Q297" s="42">
        <v>0</v>
      </c>
      <c r="R297" s="42">
        <v>0</v>
      </c>
      <c r="S297" s="42">
        <v>0</v>
      </c>
      <c r="T297" s="42">
        <v>0</v>
      </c>
      <c r="U297" s="42">
        <v>0</v>
      </c>
      <c r="V297" s="42">
        <v>0</v>
      </c>
      <c r="W297" s="42">
        <v>0</v>
      </c>
      <c r="X297" s="42">
        <v>0</v>
      </c>
      <c r="Y297" s="42">
        <v>2018067.5899999999</v>
      </c>
      <c r="Z297" s="42">
        <v>0</v>
      </c>
      <c r="AA297" s="42">
        <v>0</v>
      </c>
      <c r="AB297" s="42">
        <v>0</v>
      </c>
      <c r="AC297" s="42">
        <v>0</v>
      </c>
      <c r="AD297" s="42">
        <v>0</v>
      </c>
      <c r="AE297" s="42">
        <v>0</v>
      </c>
      <c r="AG297" s="22"/>
      <c r="AH297" s="43"/>
    </row>
    <row r="298" spans="2:34" s="41" customFormat="1" hidden="1" outlineLevel="2" x14ac:dyDescent="0.2">
      <c r="B298" s="2" t="s">
        <v>110</v>
      </c>
      <c r="C298" s="2" t="s">
        <v>122</v>
      </c>
      <c r="D298" s="2" t="s">
        <v>320</v>
      </c>
      <c r="E298" s="42">
        <f t="shared" si="26"/>
        <v>0</v>
      </c>
      <c r="F298" s="42">
        <v>0</v>
      </c>
      <c r="G298" s="42">
        <v>0</v>
      </c>
      <c r="H298" s="42">
        <v>0</v>
      </c>
      <c r="I298" s="42">
        <v>0</v>
      </c>
      <c r="J298" s="42">
        <v>0</v>
      </c>
      <c r="K298" s="42">
        <v>0</v>
      </c>
      <c r="L298" s="42">
        <v>0</v>
      </c>
      <c r="M298" s="42">
        <v>0</v>
      </c>
      <c r="N298" s="42">
        <v>0</v>
      </c>
      <c r="O298" s="42">
        <v>0</v>
      </c>
      <c r="P298" s="42">
        <v>0</v>
      </c>
      <c r="Q298" s="42">
        <v>0</v>
      </c>
      <c r="R298" s="42">
        <v>0</v>
      </c>
      <c r="S298" s="42">
        <v>0</v>
      </c>
      <c r="T298" s="42">
        <v>0</v>
      </c>
      <c r="U298" s="42">
        <v>0</v>
      </c>
      <c r="V298" s="42">
        <v>0</v>
      </c>
      <c r="W298" s="42">
        <v>0</v>
      </c>
      <c r="X298" s="42">
        <v>0</v>
      </c>
      <c r="Y298" s="42">
        <v>0</v>
      </c>
      <c r="Z298" s="42">
        <v>0</v>
      </c>
      <c r="AA298" s="42">
        <v>0</v>
      </c>
      <c r="AB298" s="42">
        <v>0</v>
      </c>
      <c r="AC298" s="42">
        <v>0</v>
      </c>
      <c r="AD298" s="42">
        <v>0</v>
      </c>
      <c r="AE298" s="42">
        <v>0</v>
      </c>
      <c r="AG298" s="22"/>
      <c r="AH298" s="43"/>
    </row>
    <row r="299" spans="2:34" s="41" customFormat="1" hidden="1" outlineLevel="2" x14ac:dyDescent="0.2">
      <c r="B299" s="2" t="s">
        <v>110</v>
      </c>
      <c r="C299" s="2" t="s">
        <v>123</v>
      </c>
      <c r="D299" s="2" t="s">
        <v>321</v>
      </c>
      <c r="E299" s="42">
        <f t="shared" si="26"/>
        <v>72924.67</v>
      </c>
      <c r="F299" s="42">
        <v>0</v>
      </c>
      <c r="G299" s="42">
        <v>0</v>
      </c>
      <c r="H299" s="42">
        <v>0</v>
      </c>
      <c r="I299" s="42">
        <v>0</v>
      </c>
      <c r="J299" s="42">
        <v>0</v>
      </c>
      <c r="K299" s="42">
        <v>0</v>
      </c>
      <c r="L299" s="42">
        <v>0</v>
      </c>
      <c r="M299" s="42">
        <v>0</v>
      </c>
      <c r="N299" s="42">
        <v>68435.88</v>
      </c>
      <c r="O299" s="42">
        <v>0</v>
      </c>
      <c r="P299" s="42">
        <v>0</v>
      </c>
      <c r="Q299" s="42">
        <v>0</v>
      </c>
      <c r="R299" s="42">
        <v>0</v>
      </c>
      <c r="S299" s="42">
        <v>0</v>
      </c>
      <c r="T299" s="42">
        <v>0</v>
      </c>
      <c r="U299" s="42">
        <v>0</v>
      </c>
      <c r="V299" s="42">
        <v>0</v>
      </c>
      <c r="W299" s="42">
        <v>0</v>
      </c>
      <c r="X299" s="42">
        <v>0</v>
      </c>
      <c r="Y299" s="42">
        <v>0</v>
      </c>
      <c r="Z299" s="42">
        <v>0</v>
      </c>
      <c r="AA299" s="42">
        <v>0</v>
      </c>
      <c r="AB299" s="42">
        <v>0</v>
      </c>
      <c r="AC299" s="42">
        <v>4488.79</v>
      </c>
      <c r="AD299" s="42">
        <v>0</v>
      </c>
      <c r="AE299" s="42">
        <v>0</v>
      </c>
      <c r="AG299" s="22"/>
      <c r="AH299" s="43"/>
    </row>
    <row r="300" spans="2:34" s="41" customFormat="1" hidden="1" outlineLevel="2" x14ac:dyDescent="0.2">
      <c r="B300" s="2" t="s">
        <v>110</v>
      </c>
      <c r="C300" s="2" t="s">
        <v>124</v>
      </c>
      <c r="D300" s="2" t="s">
        <v>322</v>
      </c>
      <c r="E300" s="42">
        <f t="shared" si="26"/>
        <v>2955374.1599999997</v>
      </c>
      <c r="F300" s="42">
        <v>0</v>
      </c>
      <c r="G300" s="42">
        <v>0</v>
      </c>
      <c r="H300" s="42">
        <v>0</v>
      </c>
      <c r="I300" s="42">
        <v>0</v>
      </c>
      <c r="J300" s="42">
        <v>0</v>
      </c>
      <c r="K300" s="42">
        <v>0</v>
      </c>
      <c r="L300" s="42">
        <v>0</v>
      </c>
      <c r="M300" s="42">
        <v>0</v>
      </c>
      <c r="N300" s="42">
        <v>0</v>
      </c>
      <c r="O300" s="42">
        <v>0</v>
      </c>
      <c r="P300" s="42">
        <v>0</v>
      </c>
      <c r="Q300" s="42">
        <v>0</v>
      </c>
      <c r="R300" s="42">
        <v>0</v>
      </c>
      <c r="S300" s="42">
        <v>0</v>
      </c>
      <c r="T300" s="42">
        <v>0</v>
      </c>
      <c r="U300" s="42">
        <v>2953979.53</v>
      </c>
      <c r="V300" s="42">
        <v>0</v>
      </c>
      <c r="W300" s="42">
        <v>0</v>
      </c>
      <c r="X300" s="42">
        <v>0</v>
      </c>
      <c r="Y300" s="42">
        <v>1394.63</v>
      </c>
      <c r="Z300" s="42">
        <v>0</v>
      </c>
      <c r="AA300" s="42">
        <v>0</v>
      </c>
      <c r="AB300" s="42">
        <v>0</v>
      </c>
      <c r="AC300" s="42">
        <v>0</v>
      </c>
      <c r="AD300" s="42">
        <v>0</v>
      </c>
      <c r="AE300" s="42">
        <v>0</v>
      </c>
      <c r="AG300" s="22"/>
      <c r="AH300" s="43"/>
    </row>
    <row r="301" spans="2:34" s="41" customFormat="1" hidden="1" outlineLevel="2" x14ac:dyDescent="0.2">
      <c r="B301" s="2" t="s">
        <v>110</v>
      </c>
      <c r="C301" s="2" t="s">
        <v>125</v>
      </c>
      <c r="D301" s="2" t="s">
        <v>323</v>
      </c>
      <c r="E301" s="42">
        <f t="shared" si="26"/>
        <v>30.819999999999997</v>
      </c>
      <c r="F301" s="42">
        <v>0</v>
      </c>
      <c r="G301" s="42">
        <v>0</v>
      </c>
      <c r="H301" s="42">
        <v>0</v>
      </c>
      <c r="I301" s="42">
        <v>0</v>
      </c>
      <c r="J301" s="42">
        <v>0</v>
      </c>
      <c r="K301" s="42">
        <v>0</v>
      </c>
      <c r="L301" s="42">
        <v>0</v>
      </c>
      <c r="M301" s="42">
        <v>0</v>
      </c>
      <c r="N301" s="42">
        <v>0</v>
      </c>
      <c r="O301" s="42">
        <v>0</v>
      </c>
      <c r="P301" s="42">
        <v>0</v>
      </c>
      <c r="Q301" s="42">
        <v>0</v>
      </c>
      <c r="R301" s="42">
        <v>0</v>
      </c>
      <c r="S301" s="42">
        <v>0</v>
      </c>
      <c r="T301" s="42">
        <v>0</v>
      </c>
      <c r="U301" s="42">
        <v>0</v>
      </c>
      <c r="V301" s="42">
        <v>0</v>
      </c>
      <c r="W301" s="42">
        <v>0</v>
      </c>
      <c r="X301" s="42">
        <v>0</v>
      </c>
      <c r="Y301" s="42">
        <v>0</v>
      </c>
      <c r="Z301" s="42">
        <v>0</v>
      </c>
      <c r="AA301" s="42">
        <v>0</v>
      </c>
      <c r="AB301" s="42">
        <v>1.4800000000000002</v>
      </c>
      <c r="AC301" s="42">
        <v>29.339999999999996</v>
      </c>
      <c r="AD301" s="42">
        <v>0</v>
      </c>
      <c r="AE301" s="42">
        <v>0</v>
      </c>
      <c r="AG301" s="22"/>
      <c r="AH301" s="43"/>
    </row>
    <row r="302" spans="2:34" s="41" customFormat="1" hidden="1" outlineLevel="2" x14ac:dyDescent="0.2">
      <c r="B302" s="2" t="s">
        <v>110</v>
      </c>
      <c r="C302" s="2" t="s">
        <v>126</v>
      </c>
      <c r="D302" s="2" t="s">
        <v>324</v>
      </c>
      <c r="E302" s="42">
        <f t="shared" si="26"/>
        <v>111511.67</v>
      </c>
      <c r="F302" s="42">
        <v>0</v>
      </c>
      <c r="G302" s="42">
        <v>0</v>
      </c>
      <c r="H302" s="42">
        <v>0</v>
      </c>
      <c r="I302" s="42">
        <v>0</v>
      </c>
      <c r="J302" s="42">
        <v>0</v>
      </c>
      <c r="K302" s="42">
        <v>0</v>
      </c>
      <c r="L302" s="42">
        <v>0</v>
      </c>
      <c r="M302" s="42">
        <v>0</v>
      </c>
      <c r="N302" s="42">
        <v>0</v>
      </c>
      <c r="O302" s="42">
        <v>0</v>
      </c>
      <c r="P302" s="42">
        <v>0</v>
      </c>
      <c r="Q302" s="42">
        <v>0</v>
      </c>
      <c r="R302" s="42">
        <v>0</v>
      </c>
      <c r="S302" s="42">
        <v>0</v>
      </c>
      <c r="T302" s="42">
        <v>0</v>
      </c>
      <c r="U302" s="42">
        <v>0</v>
      </c>
      <c r="V302" s="42">
        <v>0</v>
      </c>
      <c r="W302" s="42">
        <v>0</v>
      </c>
      <c r="X302" s="42">
        <v>0</v>
      </c>
      <c r="Y302" s="42">
        <v>0</v>
      </c>
      <c r="Z302" s="42">
        <v>0</v>
      </c>
      <c r="AA302" s="42">
        <v>0</v>
      </c>
      <c r="AB302" s="42">
        <v>0</v>
      </c>
      <c r="AC302" s="42">
        <v>111511.67</v>
      </c>
      <c r="AD302" s="42">
        <v>0</v>
      </c>
      <c r="AE302" s="42">
        <v>0</v>
      </c>
      <c r="AG302" s="22"/>
      <c r="AH302" s="43"/>
    </row>
    <row r="303" spans="2:34" s="41" customFormat="1" hidden="1" outlineLevel="2" x14ac:dyDescent="0.2">
      <c r="B303" s="2" t="s">
        <v>110</v>
      </c>
      <c r="C303" s="2" t="s">
        <v>127</v>
      </c>
      <c r="D303" s="2" t="s">
        <v>325</v>
      </c>
      <c r="E303" s="42">
        <f t="shared" si="26"/>
        <v>156742.48000000001</v>
      </c>
      <c r="F303" s="42">
        <v>0</v>
      </c>
      <c r="G303" s="42">
        <v>0</v>
      </c>
      <c r="H303" s="42">
        <v>0</v>
      </c>
      <c r="I303" s="42">
        <v>0</v>
      </c>
      <c r="J303" s="42">
        <v>0</v>
      </c>
      <c r="K303" s="42">
        <v>0</v>
      </c>
      <c r="L303" s="42">
        <v>0</v>
      </c>
      <c r="M303" s="42">
        <v>0</v>
      </c>
      <c r="N303" s="42">
        <v>0</v>
      </c>
      <c r="O303" s="42">
        <v>0</v>
      </c>
      <c r="P303" s="42">
        <v>0</v>
      </c>
      <c r="Q303" s="42">
        <v>0</v>
      </c>
      <c r="R303" s="42">
        <v>0</v>
      </c>
      <c r="S303" s="42">
        <v>0</v>
      </c>
      <c r="T303" s="42">
        <v>0</v>
      </c>
      <c r="U303" s="42">
        <v>0</v>
      </c>
      <c r="V303" s="42">
        <v>0</v>
      </c>
      <c r="W303" s="42">
        <v>0</v>
      </c>
      <c r="X303" s="42">
        <v>0</v>
      </c>
      <c r="Y303" s="42">
        <v>0</v>
      </c>
      <c r="Z303" s="42">
        <v>0</v>
      </c>
      <c r="AA303" s="42">
        <v>0</v>
      </c>
      <c r="AB303" s="42">
        <v>3758.72</v>
      </c>
      <c r="AC303" s="42">
        <v>152983.76</v>
      </c>
      <c r="AD303" s="42">
        <v>0</v>
      </c>
      <c r="AE303" s="42">
        <v>0</v>
      </c>
      <c r="AG303" s="22"/>
      <c r="AH303" s="43"/>
    </row>
    <row r="304" spans="2:34" s="41" customFormat="1" hidden="1" outlineLevel="2" x14ac:dyDescent="0.2">
      <c r="B304" s="2" t="s">
        <v>110</v>
      </c>
      <c r="C304" s="2" t="s">
        <v>128</v>
      </c>
      <c r="D304" s="2" t="s">
        <v>326</v>
      </c>
      <c r="E304" s="42">
        <f t="shared" si="26"/>
        <v>39701.880000000005</v>
      </c>
      <c r="F304" s="42">
        <v>0</v>
      </c>
      <c r="G304" s="42">
        <v>0</v>
      </c>
      <c r="H304" s="42">
        <v>39701.880000000005</v>
      </c>
      <c r="I304" s="42">
        <v>0</v>
      </c>
      <c r="J304" s="42">
        <v>0</v>
      </c>
      <c r="K304" s="42">
        <v>0</v>
      </c>
      <c r="L304" s="42">
        <v>0</v>
      </c>
      <c r="M304" s="42">
        <v>0</v>
      </c>
      <c r="N304" s="42">
        <v>0</v>
      </c>
      <c r="O304" s="42">
        <v>0</v>
      </c>
      <c r="P304" s="42">
        <v>0</v>
      </c>
      <c r="Q304" s="42">
        <v>0</v>
      </c>
      <c r="R304" s="42">
        <v>0</v>
      </c>
      <c r="S304" s="42">
        <v>0</v>
      </c>
      <c r="T304" s="42">
        <v>0</v>
      </c>
      <c r="U304" s="42">
        <v>0</v>
      </c>
      <c r="V304" s="42">
        <v>0</v>
      </c>
      <c r="W304" s="42">
        <v>0</v>
      </c>
      <c r="X304" s="42">
        <v>0</v>
      </c>
      <c r="Y304" s="42">
        <v>0</v>
      </c>
      <c r="Z304" s="42">
        <v>0</v>
      </c>
      <c r="AA304" s="42">
        <v>0</v>
      </c>
      <c r="AB304" s="42">
        <v>0</v>
      </c>
      <c r="AC304" s="42">
        <v>0</v>
      </c>
      <c r="AD304" s="42">
        <v>0</v>
      </c>
      <c r="AE304" s="42">
        <v>0</v>
      </c>
      <c r="AG304" s="22"/>
      <c r="AH304" s="43"/>
    </row>
    <row r="305" spans="2:34" s="41" customFormat="1" hidden="1" outlineLevel="2" x14ac:dyDescent="0.2">
      <c r="B305" s="2"/>
      <c r="C305" s="41" t="s">
        <v>129</v>
      </c>
      <c r="D305" s="2" t="s">
        <v>327</v>
      </c>
      <c r="E305" s="42">
        <f t="shared" si="26"/>
        <v>50537.22</v>
      </c>
      <c r="F305" s="42">
        <v>0</v>
      </c>
      <c r="G305" s="42">
        <v>0</v>
      </c>
      <c r="H305" s="42">
        <v>0</v>
      </c>
      <c r="I305" s="42">
        <v>0</v>
      </c>
      <c r="J305" s="42">
        <v>0</v>
      </c>
      <c r="K305" s="42">
        <v>0</v>
      </c>
      <c r="L305" s="42">
        <v>0</v>
      </c>
      <c r="M305" s="42">
        <v>0</v>
      </c>
      <c r="N305" s="42">
        <v>0</v>
      </c>
      <c r="O305" s="42">
        <v>0</v>
      </c>
      <c r="P305" s="42">
        <v>0</v>
      </c>
      <c r="Q305" s="42">
        <v>0</v>
      </c>
      <c r="R305" s="42">
        <v>0</v>
      </c>
      <c r="S305" s="42">
        <v>0</v>
      </c>
      <c r="T305" s="42">
        <v>0</v>
      </c>
      <c r="U305" s="42">
        <v>0</v>
      </c>
      <c r="V305" s="42">
        <v>0</v>
      </c>
      <c r="W305" s="42">
        <v>0</v>
      </c>
      <c r="X305" s="42">
        <v>0</v>
      </c>
      <c r="Y305" s="42">
        <v>0</v>
      </c>
      <c r="Z305" s="42">
        <v>0</v>
      </c>
      <c r="AA305" s="42">
        <v>0</v>
      </c>
      <c r="AB305" s="42">
        <v>0</v>
      </c>
      <c r="AC305" s="42">
        <v>50537.22</v>
      </c>
      <c r="AD305" s="42">
        <v>0</v>
      </c>
      <c r="AE305" s="42">
        <v>0</v>
      </c>
      <c r="AG305" s="22"/>
      <c r="AH305" s="43"/>
    </row>
    <row r="306" spans="2:34" s="41" customFormat="1" hidden="1" outlineLevel="2" x14ac:dyDescent="0.2">
      <c r="B306" s="2"/>
      <c r="C306" s="41" t="s">
        <v>130</v>
      </c>
      <c r="D306" s="2" t="s">
        <v>328</v>
      </c>
      <c r="E306" s="42">
        <f t="shared" si="26"/>
        <v>63.03</v>
      </c>
      <c r="F306" s="42">
        <v>0</v>
      </c>
      <c r="G306" s="42">
        <v>0</v>
      </c>
      <c r="H306" s="42">
        <v>0</v>
      </c>
      <c r="I306" s="42">
        <v>0</v>
      </c>
      <c r="J306" s="42">
        <v>0</v>
      </c>
      <c r="K306" s="42">
        <v>0</v>
      </c>
      <c r="L306" s="42">
        <v>0</v>
      </c>
      <c r="M306" s="42">
        <v>0</v>
      </c>
      <c r="N306" s="42">
        <v>0</v>
      </c>
      <c r="O306" s="42">
        <v>0</v>
      </c>
      <c r="P306" s="42">
        <v>0</v>
      </c>
      <c r="Q306" s="42">
        <v>0</v>
      </c>
      <c r="R306" s="42">
        <v>0</v>
      </c>
      <c r="S306" s="42">
        <v>0</v>
      </c>
      <c r="T306" s="42">
        <v>0</v>
      </c>
      <c r="U306" s="42">
        <v>0</v>
      </c>
      <c r="V306" s="42">
        <v>0</v>
      </c>
      <c r="W306" s="42">
        <v>0</v>
      </c>
      <c r="X306" s="42">
        <v>0</v>
      </c>
      <c r="Y306" s="42">
        <v>63.03</v>
      </c>
      <c r="Z306" s="42">
        <v>0</v>
      </c>
      <c r="AA306" s="42">
        <v>0</v>
      </c>
      <c r="AB306" s="42">
        <v>0</v>
      </c>
      <c r="AC306" s="42">
        <v>0</v>
      </c>
      <c r="AD306" s="42">
        <v>0</v>
      </c>
      <c r="AE306" s="42">
        <v>0</v>
      </c>
      <c r="AG306" s="22"/>
      <c r="AH306" s="43"/>
    </row>
    <row r="307" spans="2:34" s="41" customFormat="1" hidden="1" outlineLevel="2" x14ac:dyDescent="0.2">
      <c r="B307" s="2" t="s">
        <v>110</v>
      </c>
      <c r="C307" s="2" t="s">
        <v>131</v>
      </c>
      <c r="D307" s="2" t="s">
        <v>329</v>
      </c>
      <c r="E307" s="42">
        <f t="shared" si="26"/>
        <v>301408.78000000003</v>
      </c>
      <c r="F307" s="42">
        <v>55043.869999999995</v>
      </c>
      <c r="G307" s="42">
        <v>27618.639999999999</v>
      </c>
      <c r="H307" s="42">
        <v>0</v>
      </c>
      <c r="I307" s="42">
        <v>0</v>
      </c>
      <c r="J307" s="42">
        <v>0</v>
      </c>
      <c r="K307" s="42">
        <v>0</v>
      </c>
      <c r="L307" s="42">
        <v>0</v>
      </c>
      <c r="M307" s="42">
        <v>0</v>
      </c>
      <c r="N307" s="42">
        <v>58403.519999999997</v>
      </c>
      <c r="O307" s="42">
        <v>0</v>
      </c>
      <c r="P307" s="42">
        <v>0</v>
      </c>
      <c r="Q307" s="42">
        <v>0</v>
      </c>
      <c r="R307" s="42">
        <v>0</v>
      </c>
      <c r="S307" s="42">
        <v>0</v>
      </c>
      <c r="T307" s="42">
        <v>0</v>
      </c>
      <c r="U307" s="42">
        <v>0</v>
      </c>
      <c r="V307" s="42">
        <v>0</v>
      </c>
      <c r="W307" s="42">
        <v>0</v>
      </c>
      <c r="X307" s="42">
        <v>0</v>
      </c>
      <c r="Y307" s="42">
        <v>0</v>
      </c>
      <c r="Z307" s="42">
        <v>0</v>
      </c>
      <c r="AA307" s="42">
        <v>0</v>
      </c>
      <c r="AB307" s="42">
        <v>4340.67</v>
      </c>
      <c r="AC307" s="42">
        <v>156002.08000000002</v>
      </c>
      <c r="AD307" s="42">
        <v>0</v>
      </c>
      <c r="AE307" s="42">
        <v>0</v>
      </c>
      <c r="AG307" s="22"/>
      <c r="AH307" s="43"/>
    </row>
    <row r="308" spans="2:34" s="41" customFormat="1" hidden="1" outlineLevel="2" x14ac:dyDescent="0.2">
      <c r="B308" s="2"/>
      <c r="C308" s="41" t="s">
        <v>132</v>
      </c>
      <c r="D308" s="2" t="s">
        <v>330</v>
      </c>
      <c r="E308" s="42">
        <f t="shared" si="26"/>
        <v>2413.17</v>
      </c>
      <c r="F308" s="42">
        <v>0</v>
      </c>
      <c r="G308" s="42">
        <v>0</v>
      </c>
      <c r="H308" s="42">
        <v>0</v>
      </c>
      <c r="I308" s="42">
        <v>0</v>
      </c>
      <c r="J308" s="42">
        <v>0</v>
      </c>
      <c r="K308" s="42">
        <v>0</v>
      </c>
      <c r="L308" s="42">
        <v>0</v>
      </c>
      <c r="M308" s="42">
        <v>0</v>
      </c>
      <c r="N308" s="42">
        <v>0</v>
      </c>
      <c r="O308" s="42">
        <v>0</v>
      </c>
      <c r="P308" s="42">
        <v>0</v>
      </c>
      <c r="Q308" s="42">
        <v>0</v>
      </c>
      <c r="R308" s="42">
        <v>0</v>
      </c>
      <c r="S308" s="42">
        <v>0</v>
      </c>
      <c r="T308" s="42">
        <v>0</v>
      </c>
      <c r="U308" s="42">
        <v>0</v>
      </c>
      <c r="V308" s="42">
        <v>0</v>
      </c>
      <c r="W308" s="42">
        <v>0</v>
      </c>
      <c r="X308" s="42">
        <v>0</v>
      </c>
      <c r="Y308" s="42">
        <v>0</v>
      </c>
      <c r="Z308" s="42">
        <v>0</v>
      </c>
      <c r="AA308" s="42">
        <v>0</v>
      </c>
      <c r="AB308" s="42">
        <v>0</v>
      </c>
      <c r="AC308" s="42">
        <v>2413.17</v>
      </c>
      <c r="AD308" s="42">
        <v>0</v>
      </c>
      <c r="AE308" s="42">
        <v>0</v>
      </c>
      <c r="AG308" s="22"/>
      <c r="AH308" s="43"/>
    </row>
    <row r="309" spans="2:34" s="41" customFormat="1" hidden="1" outlineLevel="2" x14ac:dyDescent="0.2">
      <c r="B309" s="2" t="s">
        <v>110</v>
      </c>
      <c r="C309" s="2" t="s">
        <v>133</v>
      </c>
      <c r="D309" s="2" t="s">
        <v>331</v>
      </c>
      <c r="E309" s="42">
        <f t="shared" si="26"/>
        <v>5448.72</v>
      </c>
      <c r="F309" s="42">
        <v>0</v>
      </c>
      <c r="G309" s="42">
        <v>0</v>
      </c>
      <c r="H309" s="42">
        <v>0</v>
      </c>
      <c r="I309" s="42">
        <v>0</v>
      </c>
      <c r="J309" s="42">
        <v>0</v>
      </c>
      <c r="K309" s="42">
        <v>0</v>
      </c>
      <c r="L309" s="42">
        <v>0</v>
      </c>
      <c r="M309" s="42">
        <v>0</v>
      </c>
      <c r="N309" s="42">
        <v>0</v>
      </c>
      <c r="O309" s="42">
        <v>0</v>
      </c>
      <c r="P309" s="42">
        <v>0</v>
      </c>
      <c r="Q309" s="42">
        <v>0</v>
      </c>
      <c r="R309" s="42">
        <v>0</v>
      </c>
      <c r="S309" s="42">
        <v>0</v>
      </c>
      <c r="T309" s="42">
        <v>0</v>
      </c>
      <c r="U309" s="42">
        <v>0</v>
      </c>
      <c r="V309" s="42">
        <v>0</v>
      </c>
      <c r="W309" s="42">
        <v>0</v>
      </c>
      <c r="X309" s="42">
        <v>0</v>
      </c>
      <c r="Y309" s="42">
        <v>5448.72</v>
      </c>
      <c r="Z309" s="42">
        <v>0</v>
      </c>
      <c r="AA309" s="42">
        <v>0</v>
      </c>
      <c r="AB309" s="42">
        <v>0</v>
      </c>
      <c r="AC309" s="42">
        <v>0</v>
      </c>
      <c r="AD309" s="42">
        <v>0</v>
      </c>
      <c r="AE309" s="42">
        <v>0</v>
      </c>
      <c r="AG309" s="22"/>
      <c r="AH309" s="43"/>
    </row>
    <row r="310" spans="2:34" s="41" customFormat="1" hidden="1" outlineLevel="2" x14ac:dyDescent="0.2">
      <c r="B310" s="2" t="s">
        <v>110</v>
      </c>
      <c r="C310" s="2" t="s">
        <v>134</v>
      </c>
      <c r="D310" s="2" t="s">
        <v>332</v>
      </c>
      <c r="E310" s="42">
        <f t="shared" si="26"/>
        <v>74340.990000000005</v>
      </c>
      <c r="F310" s="42">
        <v>0</v>
      </c>
      <c r="G310" s="42">
        <v>0</v>
      </c>
      <c r="H310" s="42">
        <v>0</v>
      </c>
      <c r="I310" s="42">
        <v>0</v>
      </c>
      <c r="J310" s="42">
        <v>0</v>
      </c>
      <c r="K310" s="42">
        <v>0</v>
      </c>
      <c r="L310" s="42">
        <v>0</v>
      </c>
      <c r="M310" s="42">
        <v>0</v>
      </c>
      <c r="N310" s="42">
        <v>0</v>
      </c>
      <c r="O310" s="42">
        <v>0</v>
      </c>
      <c r="P310" s="42">
        <v>12527.88</v>
      </c>
      <c r="Q310" s="42">
        <v>0</v>
      </c>
      <c r="R310" s="42">
        <v>0</v>
      </c>
      <c r="S310" s="42">
        <v>0</v>
      </c>
      <c r="T310" s="42">
        <v>0</v>
      </c>
      <c r="U310" s="42">
        <v>0</v>
      </c>
      <c r="V310" s="42">
        <v>0</v>
      </c>
      <c r="W310" s="42">
        <v>0</v>
      </c>
      <c r="X310" s="42">
        <v>0</v>
      </c>
      <c r="Y310" s="42">
        <v>61813.11</v>
      </c>
      <c r="Z310" s="42">
        <v>0</v>
      </c>
      <c r="AA310" s="42">
        <v>0</v>
      </c>
      <c r="AB310" s="42">
        <v>0</v>
      </c>
      <c r="AC310" s="42">
        <v>0</v>
      </c>
      <c r="AD310" s="42">
        <v>0</v>
      </c>
      <c r="AE310" s="42">
        <v>0</v>
      </c>
      <c r="AG310" s="22"/>
      <c r="AH310" s="43"/>
    </row>
    <row r="311" spans="2:34" s="41" customFormat="1" hidden="1" outlineLevel="2" x14ac:dyDescent="0.2">
      <c r="B311" s="2" t="s">
        <v>110</v>
      </c>
      <c r="C311" s="2" t="s">
        <v>135</v>
      </c>
      <c r="D311" s="2" t="s">
        <v>333</v>
      </c>
      <c r="E311" s="42">
        <f t="shared" si="26"/>
        <v>3405658.9699999997</v>
      </c>
      <c r="F311" s="42">
        <v>0</v>
      </c>
      <c r="G311" s="42">
        <v>0</v>
      </c>
      <c r="H311" s="42">
        <v>0</v>
      </c>
      <c r="I311" s="42">
        <v>0</v>
      </c>
      <c r="J311" s="42">
        <v>0</v>
      </c>
      <c r="K311" s="42">
        <v>0</v>
      </c>
      <c r="L311" s="42">
        <v>0</v>
      </c>
      <c r="M311" s="42">
        <v>0</v>
      </c>
      <c r="N311" s="42">
        <v>0</v>
      </c>
      <c r="O311" s="42">
        <v>0</v>
      </c>
      <c r="P311" s="42">
        <v>574901.41</v>
      </c>
      <c r="Q311" s="42">
        <v>0</v>
      </c>
      <c r="R311" s="42">
        <v>0</v>
      </c>
      <c r="S311" s="42">
        <v>0</v>
      </c>
      <c r="T311" s="42">
        <v>0</v>
      </c>
      <c r="U311" s="42">
        <v>0</v>
      </c>
      <c r="V311" s="42">
        <v>0</v>
      </c>
      <c r="W311" s="42">
        <v>0</v>
      </c>
      <c r="X311" s="42">
        <v>2399625.2599999998</v>
      </c>
      <c r="Y311" s="42">
        <v>0</v>
      </c>
      <c r="Z311" s="42">
        <v>0</v>
      </c>
      <c r="AA311" s="42">
        <v>431132.3</v>
      </c>
      <c r="AB311" s="42">
        <v>0</v>
      </c>
      <c r="AC311" s="42">
        <v>0</v>
      </c>
      <c r="AD311" s="42">
        <v>0</v>
      </c>
      <c r="AE311" s="42">
        <v>0</v>
      </c>
      <c r="AG311" s="22"/>
      <c r="AH311" s="43"/>
    </row>
    <row r="312" spans="2:34" s="41" customFormat="1" hidden="1" outlineLevel="2" x14ac:dyDescent="0.2">
      <c r="B312" s="2" t="s">
        <v>110</v>
      </c>
      <c r="C312" s="2" t="s">
        <v>136</v>
      </c>
      <c r="D312" s="2" t="s">
        <v>334</v>
      </c>
      <c r="E312" s="42">
        <f t="shared" si="26"/>
        <v>111920.01</v>
      </c>
      <c r="F312" s="42">
        <v>0</v>
      </c>
      <c r="G312" s="42">
        <v>0</v>
      </c>
      <c r="H312" s="42">
        <v>0</v>
      </c>
      <c r="I312" s="42">
        <v>0</v>
      </c>
      <c r="J312" s="42">
        <v>0</v>
      </c>
      <c r="K312" s="42">
        <v>0</v>
      </c>
      <c r="L312" s="42">
        <v>0</v>
      </c>
      <c r="M312" s="42">
        <v>0</v>
      </c>
      <c r="N312" s="42">
        <v>0</v>
      </c>
      <c r="O312" s="42">
        <v>0</v>
      </c>
      <c r="P312" s="42">
        <v>0</v>
      </c>
      <c r="Q312" s="42">
        <v>0</v>
      </c>
      <c r="R312" s="42">
        <v>0</v>
      </c>
      <c r="S312" s="42">
        <v>0</v>
      </c>
      <c r="T312" s="42">
        <v>0</v>
      </c>
      <c r="U312" s="42">
        <v>0</v>
      </c>
      <c r="V312" s="42">
        <v>0</v>
      </c>
      <c r="W312" s="42">
        <v>0</v>
      </c>
      <c r="X312" s="42">
        <v>0</v>
      </c>
      <c r="Y312" s="42">
        <v>111920.01</v>
      </c>
      <c r="Z312" s="42">
        <v>0</v>
      </c>
      <c r="AA312" s="42">
        <v>0</v>
      </c>
      <c r="AB312" s="42">
        <v>0</v>
      </c>
      <c r="AC312" s="42">
        <v>0</v>
      </c>
      <c r="AD312" s="42">
        <v>0</v>
      </c>
      <c r="AE312" s="42">
        <v>0</v>
      </c>
      <c r="AG312" s="22"/>
      <c r="AH312" s="43"/>
    </row>
    <row r="313" spans="2:34" s="41" customFormat="1" hidden="1" outlineLevel="2" x14ac:dyDescent="0.2">
      <c r="B313" s="2" t="s">
        <v>110</v>
      </c>
      <c r="C313" s="2" t="s">
        <v>137</v>
      </c>
      <c r="D313" s="2" t="s">
        <v>335</v>
      </c>
      <c r="E313" s="42">
        <f t="shared" si="26"/>
        <v>880315.67000000016</v>
      </c>
      <c r="F313" s="42">
        <v>0</v>
      </c>
      <c r="G313" s="42">
        <v>0</v>
      </c>
      <c r="H313" s="42">
        <v>0</v>
      </c>
      <c r="I313" s="42">
        <v>0</v>
      </c>
      <c r="J313" s="42">
        <v>0</v>
      </c>
      <c r="K313" s="42">
        <v>0</v>
      </c>
      <c r="L313" s="42">
        <v>0</v>
      </c>
      <c r="M313" s="42">
        <v>0</v>
      </c>
      <c r="N313" s="42">
        <v>773190.9800000001</v>
      </c>
      <c r="O313" s="42">
        <v>0</v>
      </c>
      <c r="P313" s="42">
        <v>0</v>
      </c>
      <c r="Q313" s="42">
        <v>0</v>
      </c>
      <c r="R313" s="42">
        <v>0</v>
      </c>
      <c r="S313" s="42">
        <v>0</v>
      </c>
      <c r="T313" s="42">
        <v>0</v>
      </c>
      <c r="U313" s="42">
        <v>0</v>
      </c>
      <c r="V313" s="42">
        <v>0</v>
      </c>
      <c r="W313" s="42">
        <v>0</v>
      </c>
      <c r="X313" s="42">
        <v>0</v>
      </c>
      <c r="Y313" s="42">
        <v>0</v>
      </c>
      <c r="Z313" s="42">
        <v>0</v>
      </c>
      <c r="AA313" s="42">
        <v>0</v>
      </c>
      <c r="AB313" s="42">
        <v>0</v>
      </c>
      <c r="AC313" s="42">
        <v>107124.69</v>
      </c>
      <c r="AD313" s="42">
        <v>0</v>
      </c>
      <c r="AE313" s="42">
        <v>0</v>
      </c>
      <c r="AG313" s="22"/>
      <c r="AH313" s="43"/>
    </row>
    <row r="314" spans="2:34" s="41" customFormat="1" hidden="1" outlineLevel="2" x14ac:dyDescent="0.2">
      <c r="B314" s="2" t="s">
        <v>110</v>
      </c>
      <c r="C314" s="2" t="s">
        <v>138</v>
      </c>
      <c r="D314" s="2" t="s">
        <v>336</v>
      </c>
      <c r="E314" s="42">
        <f t="shared" si="26"/>
        <v>250419.09999999998</v>
      </c>
      <c r="F314" s="42">
        <v>0</v>
      </c>
      <c r="G314" s="42">
        <v>0</v>
      </c>
      <c r="H314" s="42">
        <v>0</v>
      </c>
      <c r="I314" s="42">
        <v>0</v>
      </c>
      <c r="J314" s="42">
        <v>0</v>
      </c>
      <c r="K314" s="42">
        <v>0</v>
      </c>
      <c r="L314" s="42">
        <v>0</v>
      </c>
      <c r="M314" s="42">
        <v>0</v>
      </c>
      <c r="N314" s="42">
        <v>0</v>
      </c>
      <c r="O314" s="42">
        <v>0</v>
      </c>
      <c r="P314" s="42">
        <v>0</v>
      </c>
      <c r="Q314" s="42">
        <v>0</v>
      </c>
      <c r="R314" s="42">
        <v>0</v>
      </c>
      <c r="S314" s="42">
        <v>31771.8</v>
      </c>
      <c r="T314" s="42">
        <v>0</v>
      </c>
      <c r="U314" s="42">
        <v>0</v>
      </c>
      <c r="V314" s="42">
        <v>0</v>
      </c>
      <c r="W314" s="42">
        <v>0</v>
      </c>
      <c r="X314" s="42">
        <v>0</v>
      </c>
      <c r="Y314" s="42">
        <v>0</v>
      </c>
      <c r="Z314" s="42">
        <v>0</v>
      </c>
      <c r="AA314" s="42">
        <v>0</v>
      </c>
      <c r="AB314" s="42">
        <v>0</v>
      </c>
      <c r="AC314" s="42">
        <v>0</v>
      </c>
      <c r="AD314" s="42">
        <v>0</v>
      </c>
      <c r="AE314" s="42">
        <v>218647.3</v>
      </c>
      <c r="AG314" s="22"/>
      <c r="AH314" s="43"/>
    </row>
    <row r="315" spans="2:34" s="41" customFormat="1" hidden="1" outlineLevel="2" x14ac:dyDescent="0.2">
      <c r="B315" s="2" t="s">
        <v>110</v>
      </c>
      <c r="C315" s="2" t="s">
        <v>139</v>
      </c>
      <c r="D315" s="2" t="s">
        <v>337</v>
      </c>
      <c r="E315" s="42">
        <f t="shared" si="26"/>
        <v>417008.69999999995</v>
      </c>
      <c r="F315" s="42">
        <v>0</v>
      </c>
      <c r="G315" s="42">
        <v>0</v>
      </c>
      <c r="H315" s="42">
        <v>0</v>
      </c>
      <c r="I315" s="42">
        <v>0</v>
      </c>
      <c r="J315" s="42">
        <v>0</v>
      </c>
      <c r="K315" s="42">
        <v>0</v>
      </c>
      <c r="L315" s="42">
        <v>0</v>
      </c>
      <c r="M315" s="42">
        <v>0</v>
      </c>
      <c r="N315" s="42">
        <v>49352.61</v>
      </c>
      <c r="O315" s="42">
        <v>0</v>
      </c>
      <c r="P315" s="42">
        <v>127010.20999999996</v>
      </c>
      <c r="Q315" s="42">
        <v>0</v>
      </c>
      <c r="R315" s="42">
        <v>0</v>
      </c>
      <c r="S315" s="42">
        <v>2027.99</v>
      </c>
      <c r="T315" s="42">
        <v>0</v>
      </c>
      <c r="U315" s="42">
        <v>0</v>
      </c>
      <c r="V315" s="42">
        <v>0</v>
      </c>
      <c r="W315" s="42">
        <v>0</v>
      </c>
      <c r="X315" s="42">
        <v>168587.71</v>
      </c>
      <c r="Y315" s="42">
        <v>15097.58</v>
      </c>
      <c r="Z315" s="42">
        <v>0</v>
      </c>
      <c r="AA315" s="42">
        <v>27519.09</v>
      </c>
      <c r="AB315" s="42">
        <v>0</v>
      </c>
      <c r="AC315" s="42">
        <v>27413.510000000002</v>
      </c>
      <c r="AD315" s="42">
        <v>0</v>
      </c>
      <c r="AE315" s="42">
        <v>0</v>
      </c>
      <c r="AG315" s="22"/>
      <c r="AH315" s="43"/>
    </row>
    <row r="316" spans="2:34" s="41" customFormat="1" hidden="1" outlineLevel="2" x14ac:dyDescent="0.2">
      <c r="B316" s="2" t="s">
        <v>110</v>
      </c>
      <c r="C316" s="2" t="s">
        <v>140</v>
      </c>
      <c r="D316" s="2" t="s">
        <v>338</v>
      </c>
      <c r="E316" s="42">
        <f t="shared" si="26"/>
        <v>64420.479999999996</v>
      </c>
      <c r="F316" s="42">
        <v>0</v>
      </c>
      <c r="G316" s="42">
        <v>0</v>
      </c>
      <c r="H316" s="42">
        <v>0</v>
      </c>
      <c r="I316" s="42">
        <v>64420.479999999996</v>
      </c>
      <c r="J316" s="42">
        <v>0</v>
      </c>
      <c r="K316" s="42">
        <v>0</v>
      </c>
      <c r="L316" s="42">
        <v>0</v>
      </c>
      <c r="M316" s="42">
        <v>0</v>
      </c>
      <c r="N316" s="42">
        <v>0</v>
      </c>
      <c r="O316" s="42">
        <v>0</v>
      </c>
      <c r="P316" s="42">
        <v>0</v>
      </c>
      <c r="Q316" s="42">
        <v>0</v>
      </c>
      <c r="R316" s="42">
        <v>0</v>
      </c>
      <c r="S316" s="42">
        <v>0</v>
      </c>
      <c r="T316" s="42">
        <v>0</v>
      </c>
      <c r="U316" s="42">
        <v>0</v>
      </c>
      <c r="V316" s="42">
        <v>0</v>
      </c>
      <c r="W316" s="42">
        <v>0</v>
      </c>
      <c r="X316" s="42">
        <v>0</v>
      </c>
      <c r="Y316" s="42">
        <v>0</v>
      </c>
      <c r="Z316" s="42">
        <v>0</v>
      </c>
      <c r="AA316" s="42">
        <v>0</v>
      </c>
      <c r="AB316" s="42">
        <v>0</v>
      </c>
      <c r="AC316" s="42">
        <v>0</v>
      </c>
      <c r="AD316" s="42">
        <v>0</v>
      </c>
      <c r="AE316" s="42">
        <v>0</v>
      </c>
      <c r="AG316" s="22"/>
      <c r="AH316" s="43"/>
    </row>
    <row r="317" spans="2:34" s="41" customFormat="1" hidden="1" outlineLevel="2" x14ac:dyDescent="0.2">
      <c r="B317" s="2" t="s">
        <v>110</v>
      </c>
      <c r="C317" s="2" t="s">
        <v>141</v>
      </c>
      <c r="D317" s="2" t="s">
        <v>339</v>
      </c>
      <c r="E317" s="42">
        <f t="shared" si="26"/>
        <v>2716.76</v>
      </c>
      <c r="F317" s="42">
        <v>0</v>
      </c>
      <c r="G317" s="42">
        <v>0</v>
      </c>
      <c r="H317" s="42">
        <v>0</v>
      </c>
      <c r="I317" s="42">
        <v>0</v>
      </c>
      <c r="J317" s="42">
        <v>0</v>
      </c>
      <c r="K317" s="42">
        <v>0</v>
      </c>
      <c r="L317" s="42">
        <v>0</v>
      </c>
      <c r="M317" s="42">
        <v>0</v>
      </c>
      <c r="N317" s="42">
        <v>0</v>
      </c>
      <c r="O317" s="42">
        <v>0</v>
      </c>
      <c r="P317" s="42">
        <v>0</v>
      </c>
      <c r="Q317" s="42">
        <v>0</v>
      </c>
      <c r="R317" s="42">
        <v>0</v>
      </c>
      <c r="S317" s="42">
        <v>0</v>
      </c>
      <c r="T317" s="42">
        <v>0</v>
      </c>
      <c r="U317" s="42">
        <v>0</v>
      </c>
      <c r="V317" s="42">
        <v>0</v>
      </c>
      <c r="W317" s="42">
        <v>2716.76</v>
      </c>
      <c r="X317" s="42">
        <v>0</v>
      </c>
      <c r="Y317" s="42">
        <v>0</v>
      </c>
      <c r="Z317" s="42">
        <v>0</v>
      </c>
      <c r="AA317" s="42">
        <v>0</v>
      </c>
      <c r="AB317" s="42">
        <v>0</v>
      </c>
      <c r="AC317" s="42">
        <v>0</v>
      </c>
      <c r="AD317" s="42">
        <v>0</v>
      </c>
      <c r="AE317" s="42">
        <v>0</v>
      </c>
      <c r="AG317" s="22"/>
      <c r="AH317" s="43"/>
    </row>
    <row r="318" spans="2:34" s="41" customFormat="1" hidden="1" outlineLevel="2" x14ac:dyDescent="0.2">
      <c r="B318" s="2" t="s">
        <v>110</v>
      </c>
      <c r="C318" s="2" t="s">
        <v>142</v>
      </c>
      <c r="D318" s="2" t="s">
        <v>340</v>
      </c>
      <c r="E318" s="42">
        <f t="shared" si="26"/>
        <v>18409.79</v>
      </c>
      <c r="F318" s="42">
        <v>0</v>
      </c>
      <c r="G318" s="42">
        <v>0</v>
      </c>
      <c r="H318" s="42">
        <v>18409.79</v>
      </c>
      <c r="I318" s="42">
        <v>0</v>
      </c>
      <c r="J318" s="42">
        <v>0</v>
      </c>
      <c r="K318" s="42">
        <v>0</v>
      </c>
      <c r="L318" s="42">
        <v>0</v>
      </c>
      <c r="M318" s="42">
        <v>0</v>
      </c>
      <c r="N318" s="42">
        <v>0</v>
      </c>
      <c r="O318" s="42">
        <v>0</v>
      </c>
      <c r="P318" s="42">
        <v>0</v>
      </c>
      <c r="Q318" s="42">
        <v>0</v>
      </c>
      <c r="R318" s="42">
        <v>0</v>
      </c>
      <c r="S318" s="42">
        <v>0</v>
      </c>
      <c r="T318" s="42">
        <v>0</v>
      </c>
      <c r="U318" s="42">
        <v>0</v>
      </c>
      <c r="V318" s="42">
        <v>0</v>
      </c>
      <c r="W318" s="42">
        <v>0</v>
      </c>
      <c r="X318" s="42">
        <v>0</v>
      </c>
      <c r="Y318" s="42">
        <v>0</v>
      </c>
      <c r="Z318" s="42">
        <v>0</v>
      </c>
      <c r="AA318" s="42">
        <v>0</v>
      </c>
      <c r="AB318" s="42">
        <v>0</v>
      </c>
      <c r="AC318" s="42">
        <v>0</v>
      </c>
      <c r="AD318" s="42">
        <v>0</v>
      </c>
      <c r="AE318" s="42">
        <v>0</v>
      </c>
      <c r="AG318" s="22"/>
      <c r="AH318" s="43"/>
    </row>
    <row r="319" spans="2:34" s="41" customFormat="1" hidden="1" outlineLevel="2" x14ac:dyDescent="0.2">
      <c r="B319" s="2" t="s">
        <v>110</v>
      </c>
      <c r="C319" s="2" t="s">
        <v>143</v>
      </c>
      <c r="D319" s="2" t="s">
        <v>341</v>
      </c>
      <c r="E319" s="42">
        <f t="shared" si="26"/>
        <v>14211.84</v>
      </c>
      <c r="F319" s="42">
        <v>0</v>
      </c>
      <c r="G319" s="42">
        <v>0</v>
      </c>
      <c r="H319" s="42">
        <v>0</v>
      </c>
      <c r="I319" s="42">
        <v>0</v>
      </c>
      <c r="J319" s="42">
        <v>0</v>
      </c>
      <c r="K319" s="42">
        <v>0</v>
      </c>
      <c r="L319" s="42">
        <v>0</v>
      </c>
      <c r="M319" s="42">
        <v>0</v>
      </c>
      <c r="N319" s="42">
        <v>0</v>
      </c>
      <c r="O319" s="42">
        <v>0</v>
      </c>
      <c r="P319" s="42">
        <v>0</v>
      </c>
      <c r="Q319" s="42">
        <v>0</v>
      </c>
      <c r="R319" s="42">
        <v>0</v>
      </c>
      <c r="S319" s="42">
        <v>0</v>
      </c>
      <c r="T319" s="42">
        <v>0</v>
      </c>
      <c r="U319" s="42">
        <v>0</v>
      </c>
      <c r="V319" s="42">
        <v>0</v>
      </c>
      <c r="W319" s="42">
        <v>0</v>
      </c>
      <c r="X319" s="42">
        <v>0</v>
      </c>
      <c r="Y319" s="42">
        <v>0</v>
      </c>
      <c r="Z319" s="42">
        <v>14211.84</v>
      </c>
      <c r="AA319" s="42">
        <v>0</v>
      </c>
      <c r="AB319" s="42">
        <v>0</v>
      </c>
      <c r="AC319" s="42">
        <v>0</v>
      </c>
      <c r="AD319" s="42">
        <v>0</v>
      </c>
      <c r="AE319" s="42">
        <v>0</v>
      </c>
      <c r="AG319" s="22"/>
      <c r="AH319" s="43"/>
    </row>
    <row r="320" spans="2:34" s="41" customFormat="1" hidden="1" outlineLevel="2" x14ac:dyDescent="0.2">
      <c r="B320" s="2" t="s">
        <v>110</v>
      </c>
      <c r="C320" s="2" t="s">
        <v>144</v>
      </c>
      <c r="D320" s="2" t="s">
        <v>342</v>
      </c>
      <c r="E320" s="42">
        <f t="shared" si="26"/>
        <v>875167.01000000013</v>
      </c>
      <c r="F320" s="42">
        <v>0</v>
      </c>
      <c r="G320" s="42">
        <v>0</v>
      </c>
      <c r="H320" s="42">
        <v>875167.01000000013</v>
      </c>
      <c r="I320" s="42">
        <v>0</v>
      </c>
      <c r="J320" s="42">
        <v>0</v>
      </c>
      <c r="K320" s="42">
        <v>0</v>
      </c>
      <c r="L320" s="42">
        <v>0</v>
      </c>
      <c r="M320" s="42">
        <v>0</v>
      </c>
      <c r="N320" s="42">
        <v>0</v>
      </c>
      <c r="O320" s="42">
        <v>0</v>
      </c>
      <c r="P320" s="42">
        <v>0</v>
      </c>
      <c r="Q320" s="42">
        <v>0</v>
      </c>
      <c r="R320" s="42">
        <v>0</v>
      </c>
      <c r="S320" s="42">
        <v>0</v>
      </c>
      <c r="T320" s="42">
        <v>0</v>
      </c>
      <c r="U320" s="42">
        <v>0</v>
      </c>
      <c r="V320" s="42">
        <v>0</v>
      </c>
      <c r="W320" s="42">
        <v>0</v>
      </c>
      <c r="X320" s="42">
        <v>0</v>
      </c>
      <c r="Y320" s="42">
        <v>0</v>
      </c>
      <c r="Z320" s="42">
        <v>0</v>
      </c>
      <c r="AA320" s="42">
        <v>0</v>
      </c>
      <c r="AB320" s="42">
        <v>0</v>
      </c>
      <c r="AC320" s="42">
        <v>0</v>
      </c>
      <c r="AD320" s="42">
        <v>0</v>
      </c>
      <c r="AE320" s="42">
        <v>0</v>
      </c>
      <c r="AG320" s="22"/>
      <c r="AH320" s="43"/>
    </row>
    <row r="321" spans="2:34" s="41" customFormat="1" hidden="1" outlineLevel="2" x14ac:dyDescent="0.2">
      <c r="B321" s="2" t="s">
        <v>110</v>
      </c>
      <c r="C321" s="2" t="s">
        <v>145</v>
      </c>
      <c r="D321" s="2" t="s">
        <v>343</v>
      </c>
      <c r="E321" s="42">
        <f t="shared" si="26"/>
        <v>275252.99000000005</v>
      </c>
      <c r="F321" s="42">
        <v>0</v>
      </c>
      <c r="G321" s="42">
        <v>0</v>
      </c>
      <c r="H321" s="42">
        <v>0</v>
      </c>
      <c r="I321" s="42">
        <v>0</v>
      </c>
      <c r="J321" s="42">
        <v>0</v>
      </c>
      <c r="K321" s="42">
        <v>0</v>
      </c>
      <c r="L321" s="42">
        <v>0</v>
      </c>
      <c r="M321" s="42">
        <v>0</v>
      </c>
      <c r="N321" s="42">
        <v>256387.18000000002</v>
      </c>
      <c r="O321" s="42">
        <v>0</v>
      </c>
      <c r="P321" s="42">
        <v>0</v>
      </c>
      <c r="Q321" s="42">
        <v>0</v>
      </c>
      <c r="R321" s="42">
        <v>0</v>
      </c>
      <c r="S321" s="42">
        <v>0</v>
      </c>
      <c r="T321" s="42">
        <v>0</v>
      </c>
      <c r="U321" s="42">
        <v>0</v>
      </c>
      <c r="V321" s="42">
        <v>0</v>
      </c>
      <c r="W321" s="42">
        <v>0</v>
      </c>
      <c r="X321" s="42">
        <v>0</v>
      </c>
      <c r="Y321" s="42">
        <v>0</v>
      </c>
      <c r="Z321" s="42">
        <v>0</v>
      </c>
      <c r="AA321" s="42">
        <v>0</v>
      </c>
      <c r="AB321" s="42">
        <v>0</v>
      </c>
      <c r="AC321" s="42">
        <v>18865.810000000001</v>
      </c>
      <c r="AD321" s="42">
        <v>0</v>
      </c>
      <c r="AE321" s="42">
        <v>0</v>
      </c>
      <c r="AG321" s="22"/>
      <c r="AH321" s="43"/>
    </row>
    <row r="322" spans="2:34" s="41" customFormat="1" hidden="1" outlineLevel="2" x14ac:dyDescent="0.2">
      <c r="B322" s="2" t="s">
        <v>110</v>
      </c>
      <c r="C322" s="2" t="s">
        <v>146</v>
      </c>
      <c r="D322" s="2" t="s">
        <v>344</v>
      </c>
      <c r="E322" s="42">
        <f t="shared" si="26"/>
        <v>42403.55</v>
      </c>
      <c r="F322" s="42">
        <v>0</v>
      </c>
      <c r="G322" s="42">
        <v>0</v>
      </c>
      <c r="H322" s="42">
        <v>0</v>
      </c>
      <c r="I322" s="42">
        <v>42403.55</v>
      </c>
      <c r="J322" s="42">
        <v>0</v>
      </c>
      <c r="K322" s="42">
        <v>0</v>
      </c>
      <c r="L322" s="42">
        <v>0</v>
      </c>
      <c r="M322" s="42">
        <v>0</v>
      </c>
      <c r="N322" s="42">
        <v>0</v>
      </c>
      <c r="O322" s="42">
        <v>0</v>
      </c>
      <c r="P322" s="42">
        <v>0</v>
      </c>
      <c r="Q322" s="42">
        <v>0</v>
      </c>
      <c r="R322" s="42">
        <v>0</v>
      </c>
      <c r="S322" s="42">
        <v>0</v>
      </c>
      <c r="T322" s="42">
        <v>0</v>
      </c>
      <c r="U322" s="42">
        <v>0</v>
      </c>
      <c r="V322" s="42">
        <v>0</v>
      </c>
      <c r="W322" s="42">
        <v>0</v>
      </c>
      <c r="X322" s="42">
        <v>0</v>
      </c>
      <c r="Y322" s="42">
        <v>0</v>
      </c>
      <c r="Z322" s="42">
        <v>0</v>
      </c>
      <c r="AA322" s="42">
        <v>0</v>
      </c>
      <c r="AB322" s="42">
        <v>0</v>
      </c>
      <c r="AC322" s="42">
        <v>0</v>
      </c>
      <c r="AD322" s="42">
        <v>0</v>
      </c>
      <c r="AE322" s="42">
        <v>0</v>
      </c>
      <c r="AG322" s="22"/>
      <c r="AH322" s="43"/>
    </row>
    <row r="323" spans="2:34" s="41" customFormat="1" hidden="1" outlineLevel="2" x14ac:dyDescent="0.2">
      <c r="B323" s="2" t="s">
        <v>110</v>
      </c>
      <c r="C323" s="2" t="s">
        <v>147</v>
      </c>
      <c r="D323" s="2" t="s">
        <v>345</v>
      </c>
      <c r="E323" s="42">
        <f t="shared" si="26"/>
        <v>41523.629999999997</v>
      </c>
      <c r="F323" s="42">
        <v>0</v>
      </c>
      <c r="G323" s="42">
        <v>0</v>
      </c>
      <c r="H323" s="42">
        <v>0</v>
      </c>
      <c r="I323" s="42">
        <v>0</v>
      </c>
      <c r="J323" s="42">
        <v>0</v>
      </c>
      <c r="K323" s="42">
        <v>0</v>
      </c>
      <c r="L323" s="42">
        <v>0</v>
      </c>
      <c r="M323" s="42">
        <v>0</v>
      </c>
      <c r="N323" s="42">
        <v>0</v>
      </c>
      <c r="O323" s="42">
        <v>0</v>
      </c>
      <c r="P323" s="42">
        <v>0</v>
      </c>
      <c r="Q323" s="42">
        <v>0</v>
      </c>
      <c r="R323" s="42">
        <v>0</v>
      </c>
      <c r="S323" s="42">
        <v>0</v>
      </c>
      <c r="T323" s="42">
        <v>0</v>
      </c>
      <c r="U323" s="42">
        <v>0</v>
      </c>
      <c r="V323" s="42">
        <v>0</v>
      </c>
      <c r="W323" s="42">
        <v>0</v>
      </c>
      <c r="X323" s="42">
        <v>0</v>
      </c>
      <c r="Y323" s="42">
        <v>41523.629999999997</v>
      </c>
      <c r="Z323" s="42">
        <v>0</v>
      </c>
      <c r="AA323" s="42">
        <v>0</v>
      </c>
      <c r="AB323" s="42">
        <v>0</v>
      </c>
      <c r="AC323" s="42">
        <v>0</v>
      </c>
      <c r="AD323" s="42">
        <v>0</v>
      </c>
      <c r="AE323" s="42">
        <v>0</v>
      </c>
      <c r="AG323" s="22"/>
      <c r="AH323" s="43"/>
    </row>
    <row r="324" spans="2:34" s="41" customFormat="1" hidden="1" outlineLevel="2" x14ac:dyDescent="0.2">
      <c r="B324" s="2" t="s">
        <v>110</v>
      </c>
      <c r="C324" s="2" t="s">
        <v>148</v>
      </c>
      <c r="D324" s="2" t="s">
        <v>346</v>
      </c>
      <c r="E324" s="42">
        <f t="shared" si="26"/>
        <v>396479.45999999996</v>
      </c>
      <c r="F324" s="42">
        <v>0</v>
      </c>
      <c r="G324" s="42">
        <v>249727.02</v>
      </c>
      <c r="H324" s="42">
        <v>0</v>
      </c>
      <c r="I324" s="42">
        <v>0</v>
      </c>
      <c r="J324" s="42">
        <v>0</v>
      </c>
      <c r="K324" s="42">
        <v>0</v>
      </c>
      <c r="L324" s="42">
        <v>0</v>
      </c>
      <c r="M324" s="42">
        <v>0</v>
      </c>
      <c r="N324" s="42">
        <v>0</v>
      </c>
      <c r="O324" s="42">
        <v>0</v>
      </c>
      <c r="P324" s="42">
        <v>0</v>
      </c>
      <c r="Q324" s="42">
        <v>0</v>
      </c>
      <c r="R324" s="42">
        <v>0</v>
      </c>
      <c r="S324" s="42">
        <v>0</v>
      </c>
      <c r="T324" s="42">
        <v>0</v>
      </c>
      <c r="U324" s="42">
        <v>0</v>
      </c>
      <c r="V324" s="42">
        <v>0</v>
      </c>
      <c r="W324" s="42">
        <v>0</v>
      </c>
      <c r="X324" s="42">
        <v>0</v>
      </c>
      <c r="Y324" s="42">
        <v>0</v>
      </c>
      <c r="Z324" s="42">
        <v>0</v>
      </c>
      <c r="AA324" s="42">
        <v>0</v>
      </c>
      <c r="AB324" s="42">
        <v>0</v>
      </c>
      <c r="AC324" s="42">
        <v>146752.44</v>
      </c>
      <c r="AD324" s="42">
        <v>0</v>
      </c>
      <c r="AE324" s="42">
        <v>0</v>
      </c>
      <c r="AG324" s="22"/>
      <c r="AH324" s="43"/>
    </row>
    <row r="325" spans="2:34" s="41" customFormat="1" hidden="1" outlineLevel="2" x14ac:dyDescent="0.2">
      <c r="B325" s="2" t="s">
        <v>110</v>
      </c>
      <c r="C325" s="2" t="s">
        <v>149</v>
      </c>
      <c r="D325" s="2" t="s">
        <v>347</v>
      </c>
      <c r="E325" s="42">
        <f t="shared" si="26"/>
        <v>376271.54</v>
      </c>
      <c r="F325" s="42">
        <v>0</v>
      </c>
      <c r="G325" s="42">
        <v>0</v>
      </c>
      <c r="H325" s="42">
        <v>0</v>
      </c>
      <c r="I325" s="42">
        <v>0</v>
      </c>
      <c r="J325" s="42">
        <v>376271.54</v>
      </c>
      <c r="K325" s="42">
        <v>0</v>
      </c>
      <c r="L325" s="42">
        <v>0</v>
      </c>
      <c r="M325" s="42">
        <v>0</v>
      </c>
      <c r="N325" s="42">
        <v>0</v>
      </c>
      <c r="O325" s="42">
        <v>0</v>
      </c>
      <c r="P325" s="42">
        <v>0</v>
      </c>
      <c r="Q325" s="42">
        <v>0</v>
      </c>
      <c r="R325" s="42">
        <v>0</v>
      </c>
      <c r="S325" s="42">
        <v>0</v>
      </c>
      <c r="T325" s="42">
        <v>0</v>
      </c>
      <c r="U325" s="42">
        <v>0</v>
      </c>
      <c r="V325" s="42">
        <v>0</v>
      </c>
      <c r="W325" s="42">
        <v>0</v>
      </c>
      <c r="X325" s="42">
        <v>0</v>
      </c>
      <c r="Y325" s="42">
        <v>0</v>
      </c>
      <c r="Z325" s="42">
        <v>0</v>
      </c>
      <c r="AA325" s="42">
        <v>0</v>
      </c>
      <c r="AB325" s="42">
        <v>0</v>
      </c>
      <c r="AC325" s="42">
        <v>0</v>
      </c>
      <c r="AD325" s="42">
        <v>0</v>
      </c>
      <c r="AE325" s="42">
        <v>0</v>
      </c>
      <c r="AG325" s="22"/>
      <c r="AH325" s="43"/>
    </row>
    <row r="326" spans="2:34" s="41" customFormat="1" hidden="1" outlineLevel="2" x14ac:dyDescent="0.2">
      <c r="B326" s="2" t="s">
        <v>110</v>
      </c>
      <c r="C326" s="2" t="s">
        <v>150</v>
      </c>
      <c r="D326" s="2" t="s">
        <v>348</v>
      </c>
      <c r="E326" s="42">
        <f t="shared" si="26"/>
        <v>371731.41000000003</v>
      </c>
      <c r="F326" s="42">
        <v>0</v>
      </c>
      <c r="G326" s="42">
        <v>0</v>
      </c>
      <c r="H326" s="42">
        <v>0</v>
      </c>
      <c r="I326" s="42">
        <v>0</v>
      </c>
      <c r="J326" s="42">
        <v>371731.41000000003</v>
      </c>
      <c r="K326" s="42">
        <v>0</v>
      </c>
      <c r="L326" s="42">
        <v>0</v>
      </c>
      <c r="M326" s="42">
        <v>0</v>
      </c>
      <c r="N326" s="42">
        <v>0</v>
      </c>
      <c r="O326" s="42">
        <v>0</v>
      </c>
      <c r="P326" s="42">
        <v>0</v>
      </c>
      <c r="Q326" s="42">
        <v>0</v>
      </c>
      <c r="R326" s="42">
        <v>0</v>
      </c>
      <c r="S326" s="42">
        <v>0</v>
      </c>
      <c r="T326" s="42">
        <v>0</v>
      </c>
      <c r="U326" s="42">
        <v>0</v>
      </c>
      <c r="V326" s="42">
        <v>0</v>
      </c>
      <c r="W326" s="42">
        <v>0</v>
      </c>
      <c r="X326" s="42">
        <v>0</v>
      </c>
      <c r="Y326" s="42">
        <v>0</v>
      </c>
      <c r="Z326" s="42">
        <v>0</v>
      </c>
      <c r="AA326" s="42">
        <v>0</v>
      </c>
      <c r="AB326" s="42">
        <v>0</v>
      </c>
      <c r="AC326" s="42">
        <v>0</v>
      </c>
      <c r="AD326" s="42">
        <v>0</v>
      </c>
      <c r="AE326" s="42">
        <v>0</v>
      </c>
      <c r="AG326" s="22"/>
      <c r="AH326" s="43"/>
    </row>
    <row r="327" spans="2:34" s="41" customFormat="1" hidden="1" outlineLevel="2" x14ac:dyDescent="0.2">
      <c r="B327" s="2" t="s">
        <v>110</v>
      </c>
      <c r="C327" s="2" t="s">
        <v>151</v>
      </c>
      <c r="D327" s="2" t="s">
        <v>349</v>
      </c>
      <c r="E327" s="42">
        <f t="shared" si="26"/>
        <v>32611.53</v>
      </c>
      <c r="F327" s="42">
        <v>0</v>
      </c>
      <c r="G327" s="42">
        <v>0</v>
      </c>
      <c r="H327" s="42">
        <v>0</v>
      </c>
      <c r="I327" s="42">
        <v>32611.53</v>
      </c>
      <c r="J327" s="42">
        <v>0</v>
      </c>
      <c r="K327" s="42">
        <v>0</v>
      </c>
      <c r="L327" s="42">
        <v>0</v>
      </c>
      <c r="M327" s="42">
        <v>0</v>
      </c>
      <c r="N327" s="42">
        <v>0</v>
      </c>
      <c r="O327" s="42">
        <v>0</v>
      </c>
      <c r="P327" s="42">
        <v>0</v>
      </c>
      <c r="Q327" s="42">
        <v>0</v>
      </c>
      <c r="R327" s="42">
        <v>0</v>
      </c>
      <c r="S327" s="42">
        <v>0</v>
      </c>
      <c r="T327" s="42">
        <v>0</v>
      </c>
      <c r="U327" s="42">
        <v>0</v>
      </c>
      <c r="V327" s="42">
        <v>0</v>
      </c>
      <c r="W327" s="42">
        <v>0</v>
      </c>
      <c r="X327" s="42">
        <v>0</v>
      </c>
      <c r="Y327" s="42">
        <v>0</v>
      </c>
      <c r="Z327" s="42">
        <v>0</v>
      </c>
      <c r="AA327" s="42">
        <v>0</v>
      </c>
      <c r="AB327" s="42">
        <v>0</v>
      </c>
      <c r="AC327" s="42">
        <v>0</v>
      </c>
      <c r="AD327" s="42">
        <v>0</v>
      </c>
      <c r="AE327" s="42">
        <v>0</v>
      </c>
      <c r="AG327" s="22"/>
      <c r="AH327" s="43"/>
    </row>
    <row r="328" spans="2:34" s="41" customFormat="1" hidden="1" outlineLevel="2" x14ac:dyDescent="0.2">
      <c r="B328" s="2" t="s">
        <v>110</v>
      </c>
      <c r="C328" s="2" t="s">
        <v>152</v>
      </c>
      <c r="D328" s="2" t="s">
        <v>350</v>
      </c>
      <c r="E328" s="42">
        <f t="shared" si="26"/>
        <v>28451.449999999997</v>
      </c>
      <c r="F328" s="42">
        <v>0</v>
      </c>
      <c r="G328" s="42">
        <v>0</v>
      </c>
      <c r="H328" s="42">
        <v>0</v>
      </c>
      <c r="I328" s="42">
        <v>0</v>
      </c>
      <c r="J328" s="42">
        <v>0</v>
      </c>
      <c r="K328" s="42">
        <v>0</v>
      </c>
      <c r="L328" s="42">
        <v>0</v>
      </c>
      <c r="M328" s="42">
        <v>0</v>
      </c>
      <c r="N328" s="42">
        <v>0</v>
      </c>
      <c r="O328" s="42">
        <v>0</v>
      </c>
      <c r="P328" s="42">
        <v>0</v>
      </c>
      <c r="Q328" s="42">
        <v>0</v>
      </c>
      <c r="R328" s="42">
        <v>0</v>
      </c>
      <c r="S328" s="42">
        <v>0</v>
      </c>
      <c r="T328" s="42">
        <v>0</v>
      </c>
      <c r="U328" s="42">
        <v>0</v>
      </c>
      <c r="V328" s="42">
        <v>0</v>
      </c>
      <c r="W328" s="42">
        <v>0</v>
      </c>
      <c r="X328" s="42">
        <v>0</v>
      </c>
      <c r="Y328" s="42">
        <v>0</v>
      </c>
      <c r="Z328" s="42">
        <v>14951.23</v>
      </c>
      <c r="AA328" s="42">
        <v>0</v>
      </c>
      <c r="AB328" s="42">
        <v>0</v>
      </c>
      <c r="AC328" s="42">
        <v>0</v>
      </c>
      <c r="AD328" s="42">
        <v>0</v>
      </c>
      <c r="AE328" s="42">
        <v>13500.22</v>
      </c>
      <c r="AG328" s="22"/>
      <c r="AH328" s="43"/>
    </row>
    <row r="329" spans="2:34" s="41" customFormat="1" hidden="1" outlineLevel="2" x14ac:dyDescent="0.2">
      <c r="B329" s="2" t="s">
        <v>110</v>
      </c>
      <c r="C329" s="2" t="s">
        <v>153</v>
      </c>
      <c r="D329" s="2" t="s">
        <v>351</v>
      </c>
      <c r="E329" s="42">
        <f t="shared" si="26"/>
        <v>10742.95</v>
      </c>
      <c r="F329" s="42">
        <v>0</v>
      </c>
      <c r="G329" s="42">
        <v>0</v>
      </c>
      <c r="H329" s="42">
        <v>0</v>
      </c>
      <c r="I329" s="42">
        <v>0</v>
      </c>
      <c r="J329" s="42">
        <v>0</v>
      </c>
      <c r="K329" s="42">
        <v>0</v>
      </c>
      <c r="L329" s="42">
        <v>0</v>
      </c>
      <c r="M329" s="42">
        <v>0</v>
      </c>
      <c r="N329" s="42">
        <v>0</v>
      </c>
      <c r="O329" s="42">
        <v>0</v>
      </c>
      <c r="P329" s="42">
        <v>0</v>
      </c>
      <c r="Q329" s="42">
        <v>0</v>
      </c>
      <c r="R329" s="42">
        <v>0</v>
      </c>
      <c r="S329" s="42">
        <v>0</v>
      </c>
      <c r="T329" s="42">
        <v>0</v>
      </c>
      <c r="U329" s="42">
        <v>0</v>
      </c>
      <c r="V329" s="42">
        <v>0</v>
      </c>
      <c r="W329" s="42">
        <v>0</v>
      </c>
      <c r="X329" s="42">
        <v>0</v>
      </c>
      <c r="Y329" s="42">
        <v>10742.95</v>
      </c>
      <c r="Z329" s="42">
        <v>0</v>
      </c>
      <c r="AA329" s="42">
        <v>0</v>
      </c>
      <c r="AB329" s="42">
        <v>0</v>
      </c>
      <c r="AC329" s="42">
        <v>0</v>
      </c>
      <c r="AD329" s="42">
        <v>0</v>
      </c>
      <c r="AE329" s="42">
        <v>0</v>
      </c>
      <c r="AG329" s="22"/>
      <c r="AH329" s="43"/>
    </row>
    <row r="330" spans="2:34" s="41" customFormat="1" hidden="1" outlineLevel="2" x14ac:dyDescent="0.2">
      <c r="B330" s="2" t="s">
        <v>110</v>
      </c>
      <c r="C330" s="2" t="s">
        <v>154</v>
      </c>
      <c r="D330" s="2" t="s">
        <v>352</v>
      </c>
      <c r="E330" s="42">
        <f t="shared" si="26"/>
        <v>5365.2900000000009</v>
      </c>
      <c r="F330" s="42">
        <v>0</v>
      </c>
      <c r="G330" s="42">
        <v>0</v>
      </c>
      <c r="H330" s="42">
        <v>0</v>
      </c>
      <c r="I330" s="42">
        <v>0</v>
      </c>
      <c r="J330" s="42">
        <v>0</v>
      </c>
      <c r="K330" s="42">
        <v>4312.6600000000008</v>
      </c>
      <c r="L330" s="42">
        <v>0</v>
      </c>
      <c r="M330" s="42">
        <v>0</v>
      </c>
      <c r="N330" s="42">
        <v>0</v>
      </c>
      <c r="O330" s="42">
        <v>0</v>
      </c>
      <c r="P330" s="42">
        <v>213.00000000000003</v>
      </c>
      <c r="Q330" s="42">
        <v>0</v>
      </c>
      <c r="R330" s="42">
        <v>0</v>
      </c>
      <c r="S330" s="42">
        <v>0</v>
      </c>
      <c r="T330" s="42">
        <v>0</v>
      </c>
      <c r="U330" s="42">
        <v>0</v>
      </c>
      <c r="V330" s="42">
        <v>0</v>
      </c>
      <c r="W330" s="42">
        <v>0</v>
      </c>
      <c r="X330" s="42">
        <v>839.63000000000011</v>
      </c>
      <c r="Y330" s="42">
        <v>0</v>
      </c>
      <c r="Z330" s="42">
        <v>0</v>
      </c>
      <c r="AA330" s="42">
        <v>0</v>
      </c>
      <c r="AB330" s="42">
        <v>0</v>
      </c>
      <c r="AC330" s="42">
        <v>0</v>
      </c>
      <c r="AD330" s="42">
        <v>0</v>
      </c>
      <c r="AE330" s="42">
        <v>0</v>
      </c>
      <c r="AG330" s="22"/>
      <c r="AH330" s="43"/>
    </row>
    <row r="331" spans="2:34" s="41" customFormat="1" hidden="1" outlineLevel="2" x14ac:dyDescent="0.2">
      <c r="B331" s="2" t="s">
        <v>110</v>
      </c>
      <c r="C331" s="2" t="s">
        <v>155</v>
      </c>
      <c r="D331" s="2" t="s">
        <v>353</v>
      </c>
      <c r="E331" s="42">
        <f t="shared" si="26"/>
        <v>18298.43</v>
      </c>
      <c r="F331" s="42">
        <v>3294.71</v>
      </c>
      <c r="G331" s="42">
        <v>1612.81</v>
      </c>
      <c r="H331" s="42">
        <v>1605.27</v>
      </c>
      <c r="I331" s="42">
        <v>0</v>
      </c>
      <c r="J331" s="42">
        <v>0</v>
      </c>
      <c r="K331" s="42">
        <v>0</v>
      </c>
      <c r="L331" s="42">
        <v>0</v>
      </c>
      <c r="M331" s="42">
        <v>0</v>
      </c>
      <c r="N331" s="42">
        <v>3386.41</v>
      </c>
      <c r="O331" s="42">
        <v>0</v>
      </c>
      <c r="P331" s="42">
        <v>0</v>
      </c>
      <c r="Q331" s="42">
        <v>0</v>
      </c>
      <c r="R331" s="42">
        <v>0</v>
      </c>
      <c r="S331" s="42">
        <v>28.93</v>
      </c>
      <c r="T331" s="42">
        <v>0</v>
      </c>
      <c r="U331" s="42">
        <v>0</v>
      </c>
      <c r="V331" s="42">
        <v>0</v>
      </c>
      <c r="W331" s="42">
        <v>0</v>
      </c>
      <c r="X331" s="42">
        <v>0</v>
      </c>
      <c r="Y331" s="42">
        <v>324.02999999999997</v>
      </c>
      <c r="Z331" s="42">
        <v>482.64</v>
      </c>
      <c r="AA331" s="42">
        <v>0</v>
      </c>
      <c r="AB331" s="42">
        <v>255.37</v>
      </c>
      <c r="AC331" s="42">
        <v>6905.82</v>
      </c>
      <c r="AD331" s="42">
        <v>0</v>
      </c>
      <c r="AE331" s="42">
        <v>402.44</v>
      </c>
      <c r="AG331" s="22"/>
      <c r="AH331" s="43"/>
    </row>
    <row r="332" spans="2:34" s="41" customFormat="1" hidden="1" outlineLevel="2" x14ac:dyDescent="0.2">
      <c r="B332" s="2" t="s">
        <v>110</v>
      </c>
      <c r="C332" s="2" t="s">
        <v>156</v>
      </c>
      <c r="D332" s="2" t="s">
        <v>354</v>
      </c>
      <c r="E332" s="42">
        <f t="shared" ref="E332:E346" si="30">SUM(F332:AE332)</f>
        <v>370095.37</v>
      </c>
      <c r="F332" s="42">
        <v>0</v>
      </c>
      <c r="G332" s="42">
        <v>0</v>
      </c>
      <c r="H332" s="42">
        <v>0</v>
      </c>
      <c r="I332" s="42">
        <v>3070.13</v>
      </c>
      <c r="J332" s="42">
        <v>21281.39</v>
      </c>
      <c r="K332" s="42">
        <v>969.79000000000008</v>
      </c>
      <c r="L332" s="42">
        <v>116554.08000000002</v>
      </c>
      <c r="M332" s="42">
        <v>0</v>
      </c>
      <c r="N332" s="42">
        <v>0</v>
      </c>
      <c r="O332" s="42">
        <v>5018.9400000000005</v>
      </c>
      <c r="P332" s="42">
        <v>22890.029999999995</v>
      </c>
      <c r="Q332" s="42">
        <v>4898.25</v>
      </c>
      <c r="R332" s="42">
        <v>10122.589999999998</v>
      </c>
      <c r="S332" s="42">
        <v>0</v>
      </c>
      <c r="T332" s="42">
        <v>57700.78</v>
      </c>
      <c r="U332" s="42">
        <v>46292.28</v>
      </c>
      <c r="V332" s="42">
        <v>6629.12</v>
      </c>
      <c r="W332" s="42">
        <v>26768.600000000002</v>
      </c>
      <c r="X332" s="42">
        <v>19239.389999999996</v>
      </c>
      <c r="Y332" s="42">
        <v>19106</v>
      </c>
      <c r="Z332" s="42">
        <v>0</v>
      </c>
      <c r="AA332" s="42">
        <v>8339.61</v>
      </c>
      <c r="AB332" s="42">
        <v>0</v>
      </c>
      <c r="AC332" s="42">
        <v>0</v>
      </c>
      <c r="AD332" s="42">
        <v>1214.3900000000001</v>
      </c>
      <c r="AE332" s="42">
        <v>0</v>
      </c>
      <c r="AG332" s="22"/>
      <c r="AH332" s="43"/>
    </row>
    <row r="333" spans="2:34" s="41" customFormat="1" hidden="1" outlineLevel="2" x14ac:dyDescent="0.2">
      <c r="B333" s="2" t="s">
        <v>110</v>
      </c>
      <c r="C333" s="2" t="s">
        <v>157</v>
      </c>
      <c r="D333" s="2" t="s">
        <v>355</v>
      </c>
      <c r="E333" s="42">
        <f t="shared" si="30"/>
        <v>43158.13</v>
      </c>
      <c r="F333" s="42">
        <v>0</v>
      </c>
      <c r="G333" s="42">
        <v>0</v>
      </c>
      <c r="H333" s="42">
        <v>0</v>
      </c>
      <c r="I333" s="42">
        <v>0</v>
      </c>
      <c r="J333" s="42">
        <v>0</v>
      </c>
      <c r="K333" s="42">
        <v>0.2</v>
      </c>
      <c r="L333" s="42">
        <v>0</v>
      </c>
      <c r="M333" s="42">
        <v>0</v>
      </c>
      <c r="N333" s="42">
        <v>0</v>
      </c>
      <c r="O333" s="42">
        <v>4200.8999999999996</v>
      </c>
      <c r="P333" s="42">
        <v>21658.14</v>
      </c>
      <c r="Q333" s="42">
        <v>4230.0200000000004</v>
      </c>
      <c r="R333" s="42">
        <v>0</v>
      </c>
      <c r="S333" s="42">
        <v>0</v>
      </c>
      <c r="T333" s="42">
        <v>0</v>
      </c>
      <c r="U333" s="42">
        <v>0</v>
      </c>
      <c r="V333" s="42">
        <v>5847.67</v>
      </c>
      <c r="W333" s="42">
        <v>0</v>
      </c>
      <c r="X333" s="42">
        <v>7221.2</v>
      </c>
      <c r="Y333" s="42">
        <v>0</v>
      </c>
      <c r="Z333" s="42">
        <v>0</v>
      </c>
      <c r="AA333" s="42">
        <v>0</v>
      </c>
      <c r="AB333" s="42">
        <v>0</v>
      </c>
      <c r="AC333" s="42">
        <v>0</v>
      </c>
      <c r="AD333" s="42">
        <v>0</v>
      </c>
      <c r="AE333" s="42">
        <v>0</v>
      </c>
      <c r="AG333" s="22"/>
      <c r="AH333" s="43"/>
    </row>
    <row r="334" spans="2:34" s="41" customFormat="1" hidden="1" outlineLevel="2" x14ac:dyDescent="0.2">
      <c r="B334" s="2" t="s">
        <v>110</v>
      </c>
      <c r="C334" s="2" t="s">
        <v>158</v>
      </c>
      <c r="D334" s="2" t="s">
        <v>356</v>
      </c>
      <c r="E334" s="42">
        <f t="shared" si="30"/>
        <v>435609.70999999996</v>
      </c>
      <c r="F334" s="42">
        <v>0</v>
      </c>
      <c r="G334" s="42">
        <v>0</v>
      </c>
      <c r="H334" s="42">
        <v>0</v>
      </c>
      <c r="I334" s="42">
        <v>0</v>
      </c>
      <c r="J334" s="42">
        <v>125695.04000000001</v>
      </c>
      <c r="K334" s="42">
        <v>0</v>
      </c>
      <c r="L334" s="42">
        <v>0</v>
      </c>
      <c r="M334" s="42">
        <v>0</v>
      </c>
      <c r="N334" s="42">
        <v>0</v>
      </c>
      <c r="O334" s="42">
        <v>0</v>
      </c>
      <c r="P334" s="42">
        <v>0</v>
      </c>
      <c r="Q334" s="42">
        <v>0</v>
      </c>
      <c r="R334" s="42">
        <v>59759.69</v>
      </c>
      <c r="S334" s="42">
        <v>0</v>
      </c>
      <c r="T334" s="42">
        <v>102744.52999999998</v>
      </c>
      <c r="U334" s="42">
        <v>120015.59</v>
      </c>
      <c r="V334" s="42">
        <v>0</v>
      </c>
      <c r="W334" s="42">
        <v>0</v>
      </c>
      <c r="X334" s="42">
        <v>0</v>
      </c>
      <c r="Y334" s="42">
        <v>0</v>
      </c>
      <c r="Z334" s="42">
        <v>0</v>
      </c>
      <c r="AA334" s="42">
        <v>27394.86</v>
      </c>
      <c r="AB334" s="42">
        <v>0</v>
      </c>
      <c r="AC334" s="42">
        <v>0</v>
      </c>
      <c r="AD334" s="42">
        <v>0</v>
      </c>
      <c r="AE334" s="42">
        <v>0</v>
      </c>
      <c r="AG334" s="22"/>
      <c r="AH334" s="43"/>
    </row>
    <row r="335" spans="2:34" s="41" customFormat="1" hidden="1" outlineLevel="2" x14ac:dyDescent="0.2">
      <c r="B335" s="2" t="s">
        <v>110</v>
      </c>
      <c r="C335" s="2" t="s">
        <v>159</v>
      </c>
      <c r="D335" s="2" t="s">
        <v>357</v>
      </c>
      <c r="E335" s="42">
        <f t="shared" si="30"/>
        <v>110524.01999999999</v>
      </c>
      <c r="F335" s="42">
        <v>0</v>
      </c>
      <c r="G335" s="42">
        <v>0</v>
      </c>
      <c r="H335" s="42">
        <v>0</v>
      </c>
      <c r="I335" s="42">
        <v>110524.01999999999</v>
      </c>
      <c r="J335" s="42">
        <v>0</v>
      </c>
      <c r="K335" s="42">
        <v>0</v>
      </c>
      <c r="L335" s="42">
        <v>0</v>
      </c>
      <c r="M335" s="42">
        <v>0</v>
      </c>
      <c r="N335" s="42">
        <v>0</v>
      </c>
      <c r="O335" s="42">
        <v>0</v>
      </c>
      <c r="P335" s="42">
        <v>0</v>
      </c>
      <c r="Q335" s="42">
        <v>0</v>
      </c>
      <c r="R335" s="42">
        <v>0</v>
      </c>
      <c r="S335" s="42">
        <v>0</v>
      </c>
      <c r="T335" s="42">
        <v>0</v>
      </c>
      <c r="U335" s="42">
        <v>0</v>
      </c>
      <c r="V335" s="42">
        <v>0</v>
      </c>
      <c r="W335" s="42">
        <v>0</v>
      </c>
      <c r="X335" s="42">
        <v>0</v>
      </c>
      <c r="Y335" s="42">
        <v>0</v>
      </c>
      <c r="Z335" s="42">
        <v>0</v>
      </c>
      <c r="AA335" s="42">
        <v>0</v>
      </c>
      <c r="AB335" s="42">
        <v>0</v>
      </c>
      <c r="AC335" s="42">
        <v>0</v>
      </c>
      <c r="AD335" s="42">
        <v>0</v>
      </c>
      <c r="AE335" s="42">
        <v>0</v>
      </c>
      <c r="AG335" s="22"/>
      <c r="AH335" s="43"/>
    </row>
    <row r="336" spans="2:34" s="41" customFormat="1" hidden="1" outlineLevel="2" x14ac:dyDescent="0.2">
      <c r="B336" s="2" t="s">
        <v>110</v>
      </c>
      <c r="C336" s="2" t="s">
        <v>160</v>
      </c>
      <c r="D336" s="2" t="s">
        <v>358</v>
      </c>
      <c r="E336" s="42">
        <f t="shared" si="30"/>
        <v>1182009.6100000001</v>
      </c>
      <c r="F336" s="42">
        <v>0</v>
      </c>
      <c r="G336" s="42">
        <v>0</v>
      </c>
      <c r="H336" s="42">
        <v>0</v>
      </c>
      <c r="I336" s="42">
        <v>0</v>
      </c>
      <c r="J336" s="42">
        <v>156973.63</v>
      </c>
      <c r="K336" s="42">
        <v>0</v>
      </c>
      <c r="L336" s="42">
        <v>462130.11</v>
      </c>
      <c r="M336" s="42">
        <v>0</v>
      </c>
      <c r="N336" s="42">
        <v>0</v>
      </c>
      <c r="O336" s="42">
        <v>0</v>
      </c>
      <c r="P336" s="42">
        <v>0</v>
      </c>
      <c r="Q336" s="42">
        <v>0</v>
      </c>
      <c r="R336" s="42">
        <v>116469.77</v>
      </c>
      <c r="S336" s="42">
        <v>0</v>
      </c>
      <c r="T336" s="42">
        <v>83750.23</v>
      </c>
      <c r="U336" s="42">
        <v>1492.57</v>
      </c>
      <c r="V336" s="42">
        <v>0</v>
      </c>
      <c r="W336" s="42">
        <v>83317.31</v>
      </c>
      <c r="X336" s="42">
        <v>0</v>
      </c>
      <c r="Y336" s="42">
        <v>181658.61000000002</v>
      </c>
      <c r="Z336" s="42">
        <v>0</v>
      </c>
      <c r="AA336" s="42">
        <v>96217.380000000019</v>
      </c>
      <c r="AB336" s="42">
        <v>0</v>
      </c>
      <c r="AC336" s="42">
        <v>0</v>
      </c>
      <c r="AD336" s="42">
        <v>0</v>
      </c>
      <c r="AE336" s="42">
        <v>0</v>
      </c>
      <c r="AG336" s="22"/>
      <c r="AH336" s="43"/>
    </row>
    <row r="337" spans="1:34" s="41" customFormat="1" hidden="1" outlineLevel="2" x14ac:dyDescent="0.2">
      <c r="B337" s="2" t="s">
        <v>110</v>
      </c>
      <c r="C337" s="2" t="s">
        <v>161</v>
      </c>
      <c r="D337" s="2" t="s">
        <v>359</v>
      </c>
      <c r="E337" s="42">
        <f t="shared" si="30"/>
        <v>1049960.29</v>
      </c>
      <c r="F337" s="42">
        <v>0</v>
      </c>
      <c r="G337" s="42">
        <v>0</v>
      </c>
      <c r="H337" s="42">
        <v>0</v>
      </c>
      <c r="I337" s="42">
        <v>0</v>
      </c>
      <c r="J337" s="42">
        <v>33921.85</v>
      </c>
      <c r="K337" s="42">
        <v>0</v>
      </c>
      <c r="L337" s="42">
        <v>277294.95</v>
      </c>
      <c r="M337" s="42">
        <v>0</v>
      </c>
      <c r="N337" s="42">
        <v>0</v>
      </c>
      <c r="O337" s="42">
        <v>0</v>
      </c>
      <c r="P337" s="42">
        <v>0</v>
      </c>
      <c r="Q337" s="42">
        <v>0</v>
      </c>
      <c r="R337" s="42">
        <v>0</v>
      </c>
      <c r="S337" s="42">
        <v>0</v>
      </c>
      <c r="T337" s="42">
        <v>375572.24</v>
      </c>
      <c r="U337" s="42">
        <v>363171.25</v>
      </c>
      <c r="V337" s="42">
        <v>0</v>
      </c>
      <c r="W337" s="42">
        <v>0</v>
      </c>
      <c r="X337" s="42">
        <v>0</v>
      </c>
      <c r="Y337" s="42">
        <v>0</v>
      </c>
      <c r="Z337" s="42">
        <v>0</v>
      </c>
      <c r="AA337" s="42">
        <v>0</v>
      </c>
      <c r="AB337" s="42">
        <v>0</v>
      </c>
      <c r="AC337" s="42">
        <v>0</v>
      </c>
      <c r="AD337" s="42">
        <v>0</v>
      </c>
      <c r="AE337" s="42">
        <v>0</v>
      </c>
      <c r="AG337" s="22"/>
      <c r="AH337" s="43"/>
    </row>
    <row r="338" spans="1:34" s="41" customFormat="1" hidden="1" outlineLevel="2" x14ac:dyDescent="0.2">
      <c r="B338" s="2" t="s">
        <v>110</v>
      </c>
      <c r="C338" s="2" t="s">
        <v>162</v>
      </c>
      <c r="D338" s="2" t="s">
        <v>360</v>
      </c>
      <c r="E338" s="42">
        <f t="shared" si="30"/>
        <v>3917601.6</v>
      </c>
      <c r="F338" s="42">
        <v>0</v>
      </c>
      <c r="G338" s="42">
        <v>0</v>
      </c>
      <c r="H338" s="42">
        <v>0</v>
      </c>
      <c r="I338" s="42">
        <v>0</v>
      </c>
      <c r="J338" s="42">
        <v>336357.48</v>
      </c>
      <c r="K338" s="42">
        <v>0</v>
      </c>
      <c r="L338" s="42">
        <v>1326824.54</v>
      </c>
      <c r="M338" s="42">
        <v>0</v>
      </c>
      <c r="N338" s="42">
        <v>0</v>
      </c>
      <c r="O338" s="42">
        <v>0</v>
      </c>
      <c r="P338" s="42">
        <v>0</v>
      </c>
      <c r="Q338" s="42">
        <v>0</v>
      </c>
      <c r="R338" s="42">
        <v>201770.15999999997</v>
      </c>
      <c r="S338" s="42">
        <v>0</v>
      </c>
      <c r="T338" s="42">
        <v>857570.81</v>
      </c>
      <c r="U338" s="42">
        <v>691556.55</v>
      </c>
      <c r="V338" s="42">
        <v>0</v>
      </c>
      <c r="W338" s="42">
        <v>21995.17</v>
      </c>
      <c r="X338" s="42">
        <v>0</v>
      </c>
      <c r="Y338" s="42">
        <v>314794.43999999994</v>
      </c>
      <c r="Z338" s="42">
        <v>0</v>
      </c>
      <c r="AA338" s="42">
        <v>166732.44999999998</v>
      </c>
      <c r="AB338" s="42">
        <v>0</v>
      </c>
      <c r="AC338" s="42">
        <v>0</v>
      </c>
      <c r="AD338" s="42">
        <v>0</v>
      </c>
      <c r="AE338" s="42">
        <v>0</v>
      </c>
      <c r="AG338" s="22"/>
      <c r="AH338" s="43"/>
    </row>
    <row r="339" spans="1:34" s="41" customFormat="1" hidden="1" outlineLevel="2" x14ac:dyDescent="0.2">
      <c r="B339" s="2" t="s">
        <v>110</v>
      </c>
      <c r="C339" s="2" t="s">
        <v>164</v>
      </c>
      <c r="D339" s="2" t="s">
        <v>362</v>
      </c>
      <c r="E339" s="42">
        <f t="shared" si="30"/>
        <v>2037225.0599999998</v>
      </c>
      <c r="F339" s="42">
        <v>0</v>
      </c>
      <c r="G339" s="42">
        <v>0</v>
      </c>
      <c r="H339" s="42">
        <v>0</v>
      </c>
      <c r="I339" s="42">
        <v>0</v>
      </c>
      <c r="J339" s="42">
        <v>0</v>
      </c>
      <c r="K339" s="42">
        <v>144989.49</v>
      </c>
      <c r="L339" s="42">
        <v>398645.55000000005</v>
      </c>
      <c r="M339" s="42">
        <v>0</v>
      </c>
      <c r="N339" s="42">
        <v>0</v>
      </c>
      <c r="O339" s="42">
        <v>71714.239999999991</v>
      </c>
      <c r="P339" s="42">
        <v>490145.86999999994</v>
      </c>
      <c r="Q339" s="42">
        <v>70432.97</v>
      </c>
      <c r="R339" s="42">
        <v>0</v>
      </c>
      <c r="S339" s="42">
        <v>0</v>
      </c>
      <c r="T339" s="42">
        <v>0</v>
      </c>
      <c r="U339" s="42">
        <v>0</v>
      </c>
      <c r="V339" s="42">
        <v>135226.29</v>
      </c>
      <c r="W339" s="42">
        <v>307711.19</v>
      </c>
      <c r="X339" s="42">
        <v>398954.91</v>
      </c>
      <c r="Y339" s="42">
        <v>0</v>
      </c>
      <c r="Z339" s="42">
        <v>0</v>
      </c>
      <c r="AA339" s="42">
        <v>0</v>
      </c>
      <c r="AB339" s="42">
        <v>0</v>
      </c>
      <c r="AC339" s="42">
        <v>0</v>
      </c>
      <c r="AD339" s="42">
        <v>19404.55</v>
      </c>
      <c r="AE339" s="42">
        <v>0</v>
      </c>
      <c r="AG339" s="22"/>
      <c r="AH339" s="43"/>
    </row>
    <row r="340" spans="1:34" s="41" customFormat="1" hidden="1" outlineLevel="2" x14ac:dyDescent="0.2">
      <c r="B340" s="2" t="s">
        <v>110</v>
      </c>
      <c r="C340" s="2" t="s">
        <v>165</v>
      </c>
      <c r="D340" s="2" t="s">
        <v>363</v>
      </c>
      <c r="E340" s="42">
        <f t="shared" si="30"/>
        <v>69532.179999999993</v>
      </c>
      <c r="F340" s="42">
        <v>0</v>
      </c>
      <c r="G340" s="42">
        <v>0</v>
      </c>
      <c r="H340" s="42">
        <v>0</v>
      </c>
      <c r="I340" s="42">
        <v>0</v>
      </c>
      <c r="J340" s="42">
        <v>0</v>
      </c>
      <c r="K340" s="42">
        <v>0</v>
      </c>
      <c r="L340" s="42">
        <v>0</v>
      </c>
      <c r="M340" s="42">
        <v>0</v>
      </c>
      <c r="N340" s="42">
        <v>0</v>
      </c>
      <c r="O340" s="42">
        <v>0</v>
      </c>
      <c r="P340" s="42">
        <v>0</v>
      </c>
      <c r="Q340" s="42">
        <v>0</v>
      </c>
      <c r="R340" s="42">
        <v>0</v>
      </c>
      <c r="S340" s="42">
        <v>0</v>
      </c>
      <c r="T340" s="42">
        <v>0</v>
      </c>
      <c r="U340" s="42">
        <v>0</v>
      </c>
      <c r="V340" s="42">
        <v>0</v>
      </c>
      <c r="W340" s="42">
        <v>0</v>
      </c>
      <c r="X340" s="42">
        <v>0</v>
      </c>
      <c r="Y340" s="42">
        <v>0</v>
      </c>
      <c r="Z340" s="42">
        <v>0</v>
      </c>
      <c r="AA340" s="42">
        <v>0</v>
      </c>
      <c r="AB340" s="42">
        <v>0</v>
      </c>
      <c r="AC340" s="42">
        <v>0</v>
      </c>
      <c r="AD340" s="42">
        <v>0</v>
      </c>
      <c r="AE340" s="42">
        <v>69532.179999999993</v>
      </c>
      <c r="AG340" s="22"/>
      <c r="AH340" s="43"/>
    </row>
    <row r="341" spans="1:34" s="41" customFormat="1" hidden="1" outlineLevel="2" x14ac:dyDescent="0.2">
      <c r="B341" s="2" t="s">
        <v>110</v>
      </c>
      <c r="C341" s="2" t="s">
        <v>166</v>
      </c>
      <c r="D341" s="2" t="s">
        <v>364</v>
      </c>
      <c r="E341" s="42">
        <f t="shared" si="30"/>
        <v>297585.53000000003</v>
      </c>
      <c r="F341" s="42">
        <v>0</v>
      </c>
      <c r="G341" s="42">
        <v>0</v>
      </c>
      <c r="H341" s="42">
        <v>0</v>
      </c>
      <c r="I341" s="42">
        <v>0</v>
      </c>
      <c r="J341" s="42">
        <v>26003.03</v>
      </c>
      <c r="K341" s="42">
        <v>0</v>
      </c>
      <c r="L341" s="42">
        <v>0</v>
      </c>
      <c r="M341" s="42">
        <v>0</v>
      </c>
      <c r="N341" s="42">
        <v>0</v>
      </c>
      <c r="O341" s="42">
        <v>0</v>
      </c>
      <c r="P341" s="42">
        <v>0</v>
      </c>
      <c r="Q341" s="42">
        <v>0</v>
      </c>
      <c r="R341" s="42">
        <v>271582.5</v>
      </c>
      <c r="S341" s="42">
        <v>0</v>
      </c>
      <c r="T341" s="42">
        <v>0</v>
      </c>
      <c r="U341" s="42">
        <v>0</v>
      </c>
      <c r="V341" s="42">
        <v>0</v>
      </c>
      <c r="W341" s="42">
        <v>0</v>
      </c>
      <c r="X341" s="42">
        <v>0</v>
      </c>
      <c r="Y341" s="42">
        <v>0</v>
      </c>
      <c r="Z341" s="42">
        <v>0</v>
      </c>
      <c r="AA341" s="42">
        <v>0</v>
      </c>
      <c r="AB341" s="42">
        <v>0</v>
      </c>
      <c r="AC341" s="42">
        <v>0</v>
      </c>
      <c r="AD341" s="42">
        <v>0</v>
      </c>
      <c r="AE341" s="42">
        <v>0</v>
      </c>
      <c r="AG341" s="22"/>
      <c r="AH341" s="43"/>
    </row>
    <row r="342" spans="1:34" s="41" customFormat="1" hidden="1" outlineLevel="2" x14ac:dyDescent="0.2">
      <c r="B342" s="2" t="s">
        <v>110</v>
      </c>
      <c r="C342" s="2" t="s">
        <v>167</v>
      </c>
      <c r="D342" s="2" t="s">
        <v>365</v>
      </c>
      <c r="E342" s="42">
        <f t="shared" si="30"/>
        <v>463804.74000000005</v>
      </c>
      <c r="F342" s="42">
        <v>0</v>
      </c>
      <c r="G342" s="42">
        <v>0</v>
      </c>
      <c r="H342" s="42">
        <v>0</v>
      </c>
      <c r="I342" s="42">
        <v>0</v>
      </c>
      <c r="J342" s="42">
        <v>0</v>
      </c>
      <c r="K342" s="42">
        <v>17813.429999999997</v>
      </c>
      <c r="L342" s="42">
        <v>261870.74000000002</v>
      </c>
      <c r="M342" s="42">
        <v>0</v>
      </c>
      <c r="N342" s="42">
        <v>0</v>
      </c>
      <c r="O342" s="42">
        <v>0</v>
      </c>
      <c r="P342" s="42">
        <v>0</v>
      </c>
      <c r="Q342" s="42">
        <v>0</v>
      </c>
      <c r="R342" s="42">
        <v>0</v>
      </c>
      <c r="S342" s="42">
        <v>0</v>
      </c>
      <c r="T342" s="42">
        <v>0</v>
      </c>
      <c r="U342" s="42">
        <v>0</v>
      </c>
      <c r="V342" s="42">
        <v>0</v>
      </c>
      <c r="W342" s="42">
        <v>184120.57</v>
      </c>
      <c r="X342" s="42">
        <v>0</v>
      </c>
      <c r="Y342" s="42">
        <v>0</v>
      </c>
      <c r="Z342" s="42">
        <v>0</v>
      </c>
      <c r="AA342" s="42">
        <v>0</v>
      </c>
      <c r="AB342" s="42">
        <v>0</v>
      </c>
      <c r="AC342" s="42">
        <v>0</v>
      </c>
      <c r="AD342" s="42">
        <v>0</v>
      </c>
      <c r="AE342" s="42">
        <v>0</v>
      </c>
      <c r="AG342" s="22"/>
      <c r="AH342" s="43"/>
    </row>
    <row r="343" spans="1:34" s="41" customFormat="1" hidden="1" outlineLevel="2" x14ac:dyDescent="0.2">
      <c r="B343" s="2"/>
      <c r="C343" s="41" t="s">
        <v>259</v>
      </c>
      <c r="D343" s="2" t="s">
        <v>414</v>
      </c>
      <c r="E343" s="42">
        <f t="shared" si="30"/>
        <v>18569.28</v>
      </c>
      <c r="F343" s="42">
        <v>0</v>
      </c>
      <c r="G343" s="42">
        <v>0</v>
      </c>
      <c r="H343" s="42">
        <v>0</v>
      </c>
      <c r="I343" s="42">
        <v>0</v>
      </c>
      <c r="J343" s="42">
        <v>0</v>
      </c>
      <c r="K343" s="42">
        <v>0</v>
      </c>
      <c r="L343" s="42">
        <v>0</v>
      </c>
      <c r="M343" s="42">
        <v>0</v>
      </c>
      <c r="N343" s="42">
        <v>0</v>
      </c>
      <c r="O343" s="42">
        <v>0</v>
      </c>
      <c r="P343" s="42">
        <v>0</v>
      </c>
      <c r="Q343" s="42">
        <v>0</v>
      </c>
      <c r="R343" s="42">
        <v>0</v>
      </c>
      <c r="S343" s="42">
        <v>0</v>
      </c>
      <c r="T343" s="42">
        <v>0</v>
      </c>
      <c r="U343" s="42">
        <v>0</v>
      </c>
      <c r="V343" s="42">
        <v>0</v>
      </c>
      <c r="W343" s="42">
        <v>0</v>
      </c>
      <c r="X343" s="42">
        <v>0</v>
      </c>
      <c r="Y343" s="42">
        <v>0</v>
      </c>
      <c r="Z343" s="42">
        <v>0</v>
      </c>
      <c r="AA343" s="42">
        <v>0</v>
      </c>
      <c r="AB343" s="42">
        <v>0</v>
      </c>
      <c r="AC343" s="42">
        <v>0</v>
      </c>
      <c r="AD343" s="42">
        <v>18569.28</v>
      </c>
      <c r="AE343" s="42">
        <v>0</v>
      </c>
      <c r="AG343" s="22"/>
      <c r="AH343" s="43"/>
    </row>
    <row r="344" spans="1:34" s="41" customFormat="1" hidden="1" outlineLevel="2" x14ac:dyDescent="0.2">
      <c r="B344" s="2"/>
      <c r="C344" s="41" t="s">
        <v>260</v>
      </c>
      <c r="D344" s="2" t="s">
        <v>415</v>
      </c>
      <c r="E344" s="42">
        <f t="shared" si="30"/>
        <v>19067.5</v>
      </c>
      <c r="F344" s="42">
        <v>0</v>
      </c>
      <c r="G344" s="42">
        <v>0</v>
      </c>
      <c r="H344" s="42">
        <v>0</v>
      </c>
      <c r="I344" s="42">
        <v>0</v>
      </c>
      <c r="J344" s="42">
        <v>0</v>
      </c>
      <c r="K344" s="42">
        <v>0</v>
      </c>
      <c r="L344" s="42">
        <v>0</v>
      </c>
      <c r="M344" s="42">
        <v>0</v>
      </c>
      <c r="N344" s="42">
        <v>0</v>
      </c>
      <c r="O344" s="42">
        <v>0</v>
      </c>
      <c r="P344" s="42">
        <v>0</v>
      </c>
      <c r="Q344" s="42">
        <v>0</v>
      </c>
      <c r="R344" s="42">
        <v>0</v>
      </c>
      <c r="S344" s="42">
        <v>0</v>
      </c>
      <c r="T344" s="42">
        <v>0</v>
      </c>
      <c r="U344" s="42">
        <v>0</v>
      </c>
      <c r="V344" s="42">
        <v>0</v>
      </c>
      <c r="W344" s="42">
        <v>0</v>
      </c>
      <c r="X344" s="42">
        <v>0</v>
      </c>
      <c r="Y344" s="42">
        <v>0</v>
      </c>
      <c r="Z344" s="42">
        <v>0</v>
      </c>
      <c r="AA344" s="42">
        <v>0</v>
      </c>
      <c r="AB344" s="42">
        <v>0</v>
      </c>
      <c r="AC344" s="42">
        <v>0</v>
      </c>
      <c r="AD344" s="42">
        <v>19067.5</v>
      </c>
      <c r="AE344" s="42">
        <v>0</v>
      </c>
      <c r="AG344" s="22"/>
      <c r="AH344" s="43"/>
    </row>
    <row r="345" spans="1:34" s="41" customFormat="1" hidden="1" outlineLevel="2" x14ac:dyDescent="0.2">
      <c r="B345" s="2" t="s">
        <v>110</v>
      </c>
      <c r="C345" s="2" t="s">
        <v>169</v>
      </c>
      <c r="D345" s="2" t="s">
        <v>367</v>
      </c>
      <c r="E345" s="42">
        <f t="shared" si="30"/>
        <v>4973</v>
      </c>
      <c r="F345" s="42">
        <v>0</v>
      </c>
      <c r="G345" s="42">
        <v>0</v>
      </c>
      <c r="H345" s="42">
        <v>0</v>
      </c>
      <c r="I345" s="42">
        <v>0</v>
      </c>
      <c r="J345" s="42">
        <v>0</v>
      </c>
      <c r="K345" s="42">
        <v>0</v>
      </c>
      <c r="L345" s="42">
        <v>0</v>
      </c>
      <c r="M345" s="42">
        <v>0</v>
      </c>
      <c r="N345" s="42">
        <v>0</v>
      </c>
      <c r="O345" s="42">
        <v>0</v>
      </c>
      <c r="P345" s="42">
        <v>0</v>
      </c>
      <c r="Q345" s="42">
        <v>0</v>
      </c>
      <c r="R345" s="42">
        <v>0</v>
      </c>
      <c r="S345" s="42">
        <v>0</v>
      </c>
      <c r="T345" s="42">
        <v>0</v>
      </c>
      <c r="U345" s="42">
        <v>0</v>
      </c>
      <c r="V345" s="42">
        <v>0</v>
      </c>
      <c r="W345" s="42">
        <v>0</v>
      </c>
      <c r="X345" s="42">
        <v>0</v>
      </c>
      <c r="Y345" s="42">
        <v>4973</v>
      </c>
      <c r="Z345" s="42">
        <v>0</v>
      </c>
      <c r="AA345" s="42">
        <v>0</v>
      </c>
      <c r="AB345" s="42">
        <v>0</v>
      </c>
      <c r="AC345" s="42">
        <v>0</v>
      </c>
      <c r="AD345" s="42">
        <v>0</v>
      </c>
      <c r="AE345" s="42">
        <v>0</v>
      </c>
      <c r="AG345" s="22"/>
      <c r="AH345" s="43"/>
    </row>
    <row r="346" spans="1:34" s="41" customFormat="1" hidden="1" outlineLevel="2" x14ac:dyDescent="0.2">
      <c r="B346" s="2" t="s">
        <v>110</v>
      </c>
      <c r="C346" s="2" t="s">
        <v>172</v>
      </c>
      <c r="D346" s="2" t="s">
        <v>370</v>
      </c>
      <c r="E346" s="42">
        <f t="shared" si="30"/>
        <v>174190.7</v>
      </c>
      <c r="F346" s="42">
        <v>28230.639999999999</v>
      </c>
      <c r="G346" s="42">
        <v>14201.51</v>
      </c>
      <c r="H346" s="42">
        <v>15343.949999999999</v>
      </c>
      <c r="I346" s="42">
        <v>0</v>
      </c>
      <c r="J346" s="42">
        <v>0</v>
      </c>
      <c r="K346" s="42">
        <v>0</v>
      </c>
      <c r="L346" s="42">
        <v>0</v>
      </c>
      <c r="M346" s="42">
        <v>0</v>
      </c>
      <c r="N346" s="42">
        <v>30031.730000000003</v>
      </c>
      <c r="O346" s="42">
        <v>0</v>
      </c>
      <c r="P346" s="42">
        <v>0</v>
      </c>
      <c r="Q346" s="42">
        <v>0</v>
      </c>
      <c r="R346" s="42">
        <v>0</v>
      </c>
      <c r="S346" s="42">
        <v>0</v>
      </c>
      <c r="T346" s="42">
        <v>0</v>
      </c>
      <c r="U346" s="42">
        <v>0</v>
      </c>
      <c r="V346" s="42">
        <v>0</v>
      </c>
      <c r="W346" s="42">
        <v>0</v>
      </c>
      <c r="X346" s="42">
        <v>0</v>
      </c>
      <c r="Y346" s="42">
        <v>0</v>
      </c>
      <c r="Z346" s="42">
        <v>0</v>
      </c>
      <c r="AA346" s="42">
        <v>0</v>
      </c>
      <c r="AB346" s="42">
        <v>2203.35</v>
      </c>
      <c r="AC346" s="42">
        <v>80346.02</v>
      </c>
      <c r="AD346" s="42">
        <v>0</v>
      </c>
      <c r="AE346" s="42">
        <v>3833.5</v>
      </c>
      <c r="AG346" s="22"/>
      <c r="AH346" s="43"/>
    </row>
    <row r="347" spans="1:34" ht="15.75" customHeight="1" outlineLevel="1" collapsed="1" x14ac:dyDescent="0.2">
      <c r="A347" s="1">
        <v>52</v>
      </c>
      <c r="B347" s="15" t="s">
        <v>173</v>
      </c>
      <c r="D347" s="31" t="s">
        <v>261</v>
      </c>
      <c r="E347" s="47">
        <f t="shared" ref="E347:AE347" si="31">SUBTOTAL(9,E287:E346)</f>
        <v>44080253.290000029</v>
      </c>
      <c r="F347" s="47">
        <f t="shared" si="31"/>
        <v>293717.91000000003</v>
      </c>
      <c r="G347" s="47">
        <f t="shared" si="31"/>
        <v>397093.05</v>
      </c>
      <c r="H347" s="47">
        <f t="shared" si="31"/>
        <v>1065835.7200000002</v>
      </c>
      <c r="I347" s="47">
        <f t="shared" si="31"/>
        <v>595426.41999999993</v>
      </c>
      <c r="J347" s="47">
        <f t="shared" si="31"/>
        <v>1935706.5000000002</v>
      </c>
      <c r="K347" s="35">
        <f t="shared" si="31"/>
        <v>320365.2</v>
      </c>
      <c r="L347" s="35">
        <f t="shared" si="31"/>
        <v>16698060.58</v>
      </c>
      <c r="M347" s="35">
        <f t="shared" si="31"/>
        <v>0</v>
      </c>
      <c r="N347" s="35">
        <f t="shared" si="31"/>
        <v>1458972.09</v>
      </c>
      <c r="O347" s="35">
        <f t="shared" si="31"/>
        <v>192658.91999999998</v>
      </c>
      <c r="P347" s="35">
        <f t="shared" si="31"/>
        <v>1831037.6199999999</v>
      </c>
      <c r="Q347" s="35">
        <f t="shared" si="31"/>
        <v>187994.74</v>
      </c>
      <c r="R347" s="47">
        <f t="shared" si="31"/>
        <v>952404.45</v>
      </c>
      <c r="S347" s="35">
        <f t="shared" si="31"/>
        <v>46561.96</v>
      </c>
      <c r="T347" s="35">
        <f t="shared" si="31"/>
        <v>2298322.7300000004</v>
      </c>
      <c r="U347" s="35">
        <f t="shared" si="31"/>
        <v>4838497.9799999995</v>
      </c>
      <c r="V347" s="35">
        <f t="shared" si="31"/>
        <v>283098.49</v>
      </c>
      <c r="W347" s="35">
        <f t="shared" si="31"/>
        <v>1325041.2500000002</v>
      </c>
      <c r="X347" s="35">
        <f t="shared" si="31"/>
        <v>3409157.56</v>
      </c>
      <c r="Y347" s="35">
        <f t="shared" si="31"/>
        <v>3255427.5399999991</v>
      </c>
      <c r="Z347" s="35">
        <f t="shared" si="31"/>
        <v>51290.3</v>
      </c>
      <c r="AA347" s="35">
        <f t="shared" si="31"/>
        <v>916952.32999999984</v>
      </c>
      <c r="AB347" s="35">
        <f t="shared" si="31"/>
        <v>20833.8</v>
      </c>
      <c r="AC347" s="35">
        <f t="shared" si="31"/>
        <v>1292262.4000000001</v>
      </c>
      <c r="AD347" s="35">
        <f t="shared" si="31"/>
        <v>88074.15</v>
      </c>
      <c r="AE347" s="35">
        <f t="shared" si="31"/>
        <v>325459.59999999998</v>
      </c>
      <c r="AG347" s="22"/>
    </row>
    <row r="348" spans="1:34" s="41" customFormat="1" hidden="1" outlineLevel="2" x14ac:dyDescent="0.2">
      <c r="B348" s="2" t="s">
        <v>262</v>
      </c>
      <c r="C348" s="2" t="s">
        <v>176</v>
      </c>
      <c r="D348" s="2" t="s">
        <v>371</v>
      </c>
      <c r="E348" s="42">
        <f t="shared" ref="E348:E411" si="32">SUM(F348:AE348)</f>
        <v>2058594.21</v>
      </c>
      <c r="F348" s="42">
        <v>1033189.43</v>
      </c>
      <c r="G348" s="42">
        <v>0</v>
      </c>
      <c r="H348" s="42">
        <v>0</v>
      </c>
      <c r="I348" s="42">
        <v>0</v>
      </c>
      <c r="J348" s="42">
        <v>0</v>
      </c>
      <c r="K348" s="42">
        <v>0</v>
      </c>
      <c r="L348" s="42">
        <v>0</v>
      </c>
      <c r="M348" s="42">
        <v>0</v>
      </c>
      <c r="N348" s="42">
        <v>0</v>
      </c>
      <c r="O348" s="42">
        <v>0</v>
      </c>
      <c r="P348" s="42">
        <v>0</v>
      </c>
      <c r="Q348" s="42">
        <v>0</v>
      </c>
      <c r="R348" s="42">
        <v>0</v>
      </c>
      <c r="S348" s="42">
        <v>0</v>
      </c>
      <c r="T348" s="42">
        <v>0</v>
      </c>
      <c r="U348" s="42">
        <v>0</v>
      </c>
      <c r="V348" s="42">
        <v>0</v>
      </c>
      <c r="W348" s="42">
        <v>0</v>
      </c>
      <c r="X348" s="42">
        <v>0</v>
      </c>
      <c r="Y348" s="42">
        <v>0</v>
      </c>
      <c r="Z348" s="42">
        <v>0</v>
      </c>
      <c r="AA348" s="42">
        <v>0</v>
      </c>
      <c r="AB348" s="42">
        <v>0</v>
      </c>
      <c r="AC348" s="42">
        <v>1025404.78</v>
      </c>
      <c r="AD348" s="42">
        <v>0</v>
      </c>
      <c r="AE348" s="42">
        <v>0</v>
      </c>
      <c r="AG348" s="22"/>
      <c r="AH348" s="43"/>
    </row>
    <row r="349" spans="1:34" s="41" customFormat="1" hidden="1" outlineLevel="2" x14ac:dyDescent="0.2">
      <c r="B349" s="2" t="s">
        <v>262</v>
      </c>
      <c r="C349" s="2" t="s">
        <v>177</v>
      </c>
      <c r="D349" s="2" t="s">
        <v>372</v>
      </c>
      <c r="E349" s="42">
        <f t="shared" si="32"/>
        <v>117546.59</v>
      </c>
      <c r="F349" s="42">
        <v>0</v>
      </c>
      <c r="G349" s="42">
        <v>0</v>
      </c>
      <c r="H349" s="42">
        <v>0</v>
      </c>
      <c r="I349" s="42">
        <v>0</v>
      </c>
      <c r="J349" s="42">
        <v>0</v>
      </c>
      <c r="K349" s="42">
        <v>0</v>
      </c>
      <c r="L349" s="42">
        <v>0</v>
      </c>
      <c r="M349" s="42">
        <v>0</v>
      </c>
      <c r="N349" s="42">
        <v>0</v>
      </c>
      <c r="O349" s="42">
        <v>0</v>
      </c>
      <c r="P349" s="42">
        <v>0</v>
      </c>
      <c r="Q349" s="42">
        <v>0</v>
      </c>
      <c r="R349" s="42">
        <v>0</v>
      </c>
      <c r="S349" s="42">
        <v>0</v>
      </c>
      <c r="T349" s="42">
        <v>0</v>
      </c>
      <c r="U349" s="42">
        <v>117546.59</v>
      </c>
      <c r="V349" s="42">
        <v>0</v>
      </c>
      <c r="W349" s="42">
        <v>0</v>
      </c>
      <c r="X349" s="42">
        <v>0</v>
      </c>
      <c r="Y349" s="42">
        <v>0</v>
      </c>
      <c r="Z349" s="42">
        <v>0</v>
      </c>
      <c r="AA349" s="42">
        <v>0</v>
      </c>
      <c r="AB349" s="42">
        <v>0</v>
      </c>
      <c r="AC349" s="42">
        <v>0</v>
      </c>
      <c r="AD349" s="42">
        <v>0</v>
      </c>
      <c r="AE349" s="42">
        <v>0</v>
      </c>
      <c r="AG349" s="22"/>
      <c r="AH349" s="43"/>
    </row>
    <row r="350" spans="1:34" s="41" customFormat="1" hidden="1" outlineLevel="2" x14ac:dyDescent="0.2">
      <c r="B350" s="2" t="s">
        <v>262</v>
      </c>
      <c r="C350" s="2" t="s">
        <v>178</v>
      </c>
      <c r="D350" s="2" t="s">
        <v>373</v>
      </c>
      <c r="E350" s="42">
        <f t="shared" si="32"/>
        <v>522376.9</v>
      </c>
      <c r="F350" s="42">
        <v>0</v>
      </c>
      <c r="G350" s="42">
        <v>0</v>
      </c>
      <c r="H350" s="42">
        <v>0</v>
      </c>
      <c r="I350" s="42">
        <v>0</v>
      </c>
      <c r="J350" s="42">
        <v>0</v>
      </c>
      <c r="K350" s="42">
        <v>0</v>
      </c>
      <c r="L350" s="42">
        <v>0</v>
      </c>
      <c r="M350" s="42">
        <v>0</v>
      </c>
      <c r="N350" s="42">
        <v>0</v>
      </c>
      <c r="O350" s="42">
        <v>0</v>
      </c>
      <c r="P350" s="42">
        <v>0</v>
      </c>
      <c r="Q350" s="42">
        <v>0</v>
      </c>
      <c r="R350" s="42">
        <v>0</v>
      </c>
      <c r="S350" s="42">
        <v>0</v>
      </c>
      <c r="T350" s="42">
        <v>0</v>
      </c>
      <c r="U350" s="42">
        <v>522376.9</v>
      </c>
      <c r="V350" s="42">
        <v>0</v>
      </c>
      <c r="W350" s="42">
        <v>0</v>
      </c>
      <c r="X350" s="42">
        <v>0</v>
      </c>
      <c r="Y350" s="42">
        <v>0</v>
      </c>
      <c r="Z350" s="42">
        <v>0</v>
      </c>
      <c r="AA350" s="42">
        <v>0</v>
      </c>
      <c r="AB350" s="42">
        <v>0</v>
      </c>
      <c r="AC350" s="42">
        <v>0</v>
      </c>
      <c r="AD350" s="42">
        <v>0</v>
      </c>
      <c r="AE350" s="42">
        <v>0</v>
      </c>
      <c r="AG350" s="22"/>
      <c r="AH350" s="43"/>
    </row>
    <row r="351" spans="1:34" s="41" customFormat="1" hidden="1" outlineLevel="2" x14ac:dyDescent="0.2">
      <c r="B351" s="2" t="s">
        <v>262</v>
      </c>
      <c r="C351" s="2" t="s">
        <v>179</v>
      </c>
      <c r="D351" s="2" t="s">
        <v>374</v>
      </c>
      <c r="E351" s="42">
        <f t="shared" si="32"/>
        <v>7270307.1799999997</v>
      </c>
      <c r="F351" s="42">
        <v>0</v>
      </c>
      <c r="G351" s="42">
        <v>0</v>
      </c>
      <c r="H351" s="42">
        <v>0</v>
      </c>
      <c r="I351" s="42">
        <v>0</v>
      </c>
      <c r="J351" s="42">
        <v>0</v>
      </c>
      <c r="K351" s="42">
        <v>0</v>
      </c>
      <c r="L351" s="42">
        <v>403068.56</v>
      </c>
      <c r="M351" s="42">
        <v>0</v>
      </c>
      <c r="N351" s="42">
        <v>0</v>
      </c>
      <c r="O351" s="42">
        <v>0</v>
      </c>
      <c r="P351" s="42">
        <v>0</v>
      </c>
      <c r="Q351" s="42">
        <v>0</v>
      </c>
      <c r="R351" s="42">
        <v>0</v>
      </c>
      <c r="S351" s="42">
        <v>0</v>
      </c>
      <c r="T351" s="42">
        <v>4404617.0199999996</v>
      </c>
      <c r="U351" s="42">
        <v>2196232.11</v>
      </c>
      <c r="V351" s="42">
        <v>0</v>
      </c>
      <c r="W351" s="42">
        <v>0</v>
      </c>
      <c r="X351" s="42">
        <v>0</v>
      </c>
      <c r="Y351" s="42">
        <v>266389.49</v>
      </c>
      <c r="Z351" s="42">
        <v>0</v>
      </c>
      <c r="AA351" s="42">
        <v>0</v>
      </c>
      <c r="AB351" s="42">
        <v>0</v>
      </c>
      <c r="AC351" s="42">
        <v>0</v>
      </c>
      <c r="AD351" s="42">
        <v>0</v>
      </c>
      <c r="AE351" s="42">
        <v>0</v>
      </c>
      <c r="AG351" s="22"/>
      <c r="AH351" s="43"/>
    </row>
    <row r="352" spans="1:34" s="41" customFormat="1" hidden="1" outlineLevel="2" x14ac:dyDescent="0.2">
      <c r="B352" s="2" t="s">
        <v>262</v>
      </c>
      <c r="C352" s="2" t="s">
        <v>180</v>
      </c>
      <c r="D352" s="2" t="s">
        <v>375</v>
      </c>
      <c r="E352" s="42">
        <f t="shared" si="32"/>
        <v>3143288.24</v>
      </c>
      <c r="F352" s="42">
        <v>0</v>
      </c>
      <c r="G352" s="42">
        <v>0</v>
      </c>
      <c r="H352" s="42">
        <v>0</v>
      </c>
      <c r="I352" s="42">
        <v>0</v>
      </c>
      <c r="J352" s="42">
        <v>0</v>
      </c>
      <c r="K352" s="42">
        <v>0</v>
      </c>
      <c r="L352" s="42">
        <v>1642641.65</v>
      </c>
      <c r="M352" s="42">
        <v>0</v>
      </c>
      <c r="N352" s="42">
        <v>0</v>
      </c>
      <c r="O352" s="42">
        <v>0</v>
      </c>
      <c r="P352" s="42">
        <v>0</v>
      </c>
      <c r="Q352" s="42">
        <v>0</v>
      </c>
      <c r="R352" s="42">
        <v>0</v>
      </c>
      <c r="S352" s="42">
        <v>0</v>
      </c>
      <c r="T352" s="42">
        <v>0</v>
      </c>
      <c r="U352" s="42">
        <v>1344947.01</v>
      </c>
      <c r="V352" s="42">
        <v>0</v>
      </c>
      <c r="W352" s="42">
        <v>0</v>
      </c>
      <c r="X352" s="42">
        <v>0</v>
      </c>
      <c r="Y352" s="42">
        <v>155699.57999999999</v>
      </c>
      <c r="Z352" s="42">
        <v>0</v>
      </c>
      <c r="AA352" s="42">
        <v>0</v>
      </c>
      <c r="AB352" s="42">
        <v>0</v>
      </c>
      <c r="AC352" s="42">
        <v>0</v>
      </c>
      <c r="AD352" s="42">
        <v>0</v>
      </c>
      <c r="AE352" s="42">
        <v>0</v>
      </c>
      <c r="AG352" s="22"/>
      <c r="AH352" s="43"/>
    </row>
    <row r="353" spans="2:34" s="41" customFormat="1" hidden="1" outlineLevel="2" x14ac:dyDescent="0.2">
      <c r="B353" s="2" t="s">
        <v>262</v>
      </c>
      <c r="C353" s="2" t="s">
        <v>181</v>
      </c>
      <c r="D353" s="2" t="s">
        <v>376</v>
      </c>
      <c r="E353" s="42">
        <f t="shared" si="32"/>
        <v>35526.53</v>
      </c>
      <c r="F353" s="42">
        <v>0</v>
      </c>
      <c r="G353" s="42">
        <v>0</v>
      </c>
      <c r="H353" s="42">
        <v>0</v>
      </c>
      <c r="I353" s="42">
        <v>0</v>
      </c>
      <c r="J353" s="42">
        <v>0</v>
      </c>
      <c r="K353" s="42">
        <v>0</v>
      </c>
      <c r="L353" s="42">
        <v>0</v>
      </c>
      <c r="M353" s="42">
        <v>0</v>
      </c>
      <c r="N353" s="42">
        <v>0</v>
      </c>
      <c r="O353" s="42">
        <v>0</v>
      </c>
      <c r="P353" s="42">
        <v>0</v>
      </c>
      <c r="Q353" s="42">
        <v>0</v>
      </c>
      <c r="R353" s="42">
        <v>0</v>
      </c>
      <c r="S353" s="42">
        <v>0</v>
      </c>
      <c r="T353" s="42">
        <v>35526.53</v>
      </c>
      <c r="U353" s="42">
        <v>0</v>
      </c>
      <c r="V353" s="42">
        <v>0</v>
      </c>
      <c r="W353" s="42">
        <v>0</v>
      </c>
      <c r="X353" s="42">
        <v>0</v>
      </c>
      <c r="Y353" s="42">
        <v>0</v>
      </c>
      <c r="Z353" s="42">
        <v>0</v>
      </c>
      <c r="AA353" s="42">
        <v>0</v>
      </c>
      <c r="AB353" s="42">
        <v>0</v>
      </c>
      <c r="AC353" s="42">
        <v>0</v>
      </c>
      <c r="AD353" s="42">
        <v>0</v>
      </c>
      <c r="AE353" s="42">
        <v>0</v>
      </c>
      <c r="AG353" s="22"/>
      <c r="AH353" s="43"/>
    </row>
    <row r="354" spans="2:34" s="41" customFormat="1" hidden="1" outlineLevel="2" x14ac:dyDescent="0.2">
      <c r="B354" s="2" t="s">
        <v>262</v>
      </c>
      <c r="C354" s="2" t="s">
        <v>182</v>
      </c>
      <c r="D354" s="2" t="s">
        <v>377</v>
      </c>
      <c r="E354" s="42">
        <f t="shared" si="32"/>
        <v>2414756.96</v>
      </c>
      <c r="F354" s="42">
        <v>0</v>
      </c>
      <c r="G354" s="42">
        <v>0</v>
      </c>
      <c r="H354" s="42">
        <v>0</v>
      </c>
      <c r="I354" s="42">
        <v>0</v>
      </c>
      <c r="J354" s="42">
        <v>0</v>
      </c>
      <c r="K354" s="42">
        <v>0</v>
      </c>
      <c r="L354" s="42">
        <v>0</v>
      </c>
      <c r="M354" s="42">
        <v>0</v>
      </c>
      <c r="N354" s="42">
        <v>0</v>
      </c>
      <c r="O354" s="42">
        <v>0</v>
      </c>
      <c r="P354" s="42">
        <v>0</v>
      </c>
      <c r="Q354" s="42">
        <v>0</v>
      </c>
      <c r="R354" s="42">
        <v>1334876.81</v>
      </c>
      <c r="S354" s="42">
        <v>0</v>
      </c>
      <c r="T354" s="42">
        <v>973211.56</v>
      </c>
      <c r="U354" s="42">
        <v>0</v>
      </c>
      <c r="V354" s="42">
        <v>0</v>
      </c>
      <c r="W354" s="42">
        <v>0</v>
      </c>
      <c r="X354" s="42">
        <v>0</v>
      </c>
      <c r="Y354" s="42">
        <v>0</v>
      </c>
      <c r="Z354" s="42">
        <v>0</v>
      </c>
      <c r="AA354" s="42">
        <v>106668.59</v>
      </c>
      <c r="AB354" s="42">
        <v>0</v>
      </c>
      <c r="AC354" s="42">
        <v>0</v>
      </c>
      <c r="AD354" s="42">
        <v>0</v>
      </c>
      <c r="AE354" s="42">
        <v>0</v>
      </c>
      <c r="AG354" s="22"/>
      <c r="AH354" s="43"/>
    </row>
    <row r="355" spans="2:34" s="41" customFormat="1" hidden="1" outlineLevel="2" x14ac:dyDescent="0.2">
      <c r="B355" s="2" t="s">
        <v>262</v>
      </c>
      <c r="C355" s="2" t="s">
        <v>183</v>
      </c>
      <c r="D355" s="2" t="s">
        <v>378</v>
      </c>
      <c r="E355" s="42">
        <f t="shared" si="32"/>
        <v>114365.39</v>
      </c>
      <c r="F355" s="42">
        <v>0</v>
      </c>
      <c r="G355" s="42">
        <v>0</v>
      </c>
      <c r="H355" s="42">
        <v>0</v>
      </c>
      <c r="I355" s="42">
        <v>0</v>
      </c>
      <c r="J355" s="42">
        <v>0</v>
      </c>
      <c r="K355" s="42">
        <v>0</v>
      </c>
      <c r="L355" s="42">
        <v>0</v>
      </c>
      <c r="M355" s="42">
        <v>0</v>
      </c>
      <c r="N355" s="42">
        <v>0</v>
      </c>
      <c r="O355" s="42">
        <v>0</v>
      </c>
      <c r="P355" s="42">
        <v>0</v>
      </c>
      <c r="Q355" s="42">
        <v>0</v>
      </c>
      <c r="R355" s="42">
        <v>0</v>
      </c>
      <c r="S355" s="42">
        <v>0</v>
      </c>
      <c r="T355" s="42">
        <v>0</v>
      </c>
      <c r="U355" s="42">
        <v>0</v>
      </c>
      <c r="V355" s="42">
        <v>0</v>
      </c>
      <c r="W355" s="42">
        <v>0</v>
      </c>
      <c r="X355" s="42">
        <v>0</v>
      </c>
      <c r="Y355" s="42">
        <v>0</v>
      </c>
      <c r="Z355" s="42">
        <v>0</v>
      </c>
      <c r="AA355" s="42">
        <v>0</v>
      </c>
      <c r="AB355" s="42">
        <v>0</v>
      </c>
      <c r="AC355" s="42">
        <v>114365.39</v>
      </c>
      <c r="AD355" s="42">
        <v>0</v>
      </c>
      <c r="AE355" s="42">
        <v>0</v>
      </c>
      <c r="AG355" s="22"/>
      <c r="AH355" s="43"/>
    </row>
    <row r="356" spans="2:34" s="41" customFormat="1" hidden="1" outlineLevel="2" x14ac:dyDescent="0.2">
      <c r="B356" s="2" t="s">
        <v>262</v>
      </c>
      <c r="C356" s="2" t="s">
        <v>184</v>
      </c>
      <c r="D356" s="2" t="s">
        <v>379</v>
      </c>
      <c r="E356" s="42">
        <f t="shared" si="32"/>
        <v>1158227.29</v>
      </c>
      <c r="F356" s="42">
        <v>0</v>
      </c>
      <c r="G356" s="42">
        <v>0</v>
      </c>
      <c r="H356" s="42">
        <v>0</v>
      </c>
      <c r="I356" s="42">
        <v>0</v>
      </c>
      <c r="J356" s="42">
        <v>0</v>
      </c>
      <c r="K356" s="42">
        <v>0</v>
      </c>
      <c r="L356" s="42">
        <v>0</v>
      </c>
      <c r="M356" s="42">
        <v>0</v>
      </c>
      <c r="N356" s="42">
        <v>0</v>
      </c>
      <c r="O356" s="42">
        <v>0</v>
      </c>
      <c r="P356" s="42">
        <v>0</v>
      </c>
      <c r="Q356" s="42">
        <v>0</v>
      </c>
      <c r="R356" s="42">
        <v>0</v>
      </c>
      <c r="S356" s="42">
        <v>0</v>
      </c>
      <c r="T356" s="42">
        <v>0</v>
      </c>
      <c r="U356" s="42">
        <v>0</v>
      </c>
      <c r="V356" s="42">
        <v>0</v>
      </c>
      <c r="W356" s="42">
        <v>0</v>
      </c>
      <c r="X356" s="42">
        <v>0</v>
      </c>
      <c r="Y356" s="42">
        <v>0</v>
      </c>
      <c r="Z356" s="42">
        <v>0</v>
      </c>
      <c r="AA356" s="42">
        <v>0</v>
      </c>
      <c r="AB356" s="42">
        <v>91376.18</v>
      </c>
      <c r="AC356" s="42">
        <v>1066851.1100000001</v>
      </c>
      <c r="AD356" s="42">
        <v>0</v>
      </c>
      <c r="AE356" s="42">
        <v>0</v>
      </c>
      <c r="AG356" s="22"/>
      <c r="AH356" s="43"/>
    </row>
    <row r="357" spans="2:34" s="41" customFormat="1" hidden="1" outlineLevel="2" x14ac:dyDescent="0.2">
      <c r="B357" s="2" t="s">
        <v>262</v>
      </c>
      <c r="C357" s="2" t="s">
        <v>185</v>
      </c>
      <c r="D357" s="2" t="s">
        <v>380</v>
      </c>
      <c r="E357" s="42">
        <f t="shared" si="32"/>
        <v>11539368.630000001</v>
      </c>
      <c r="F357" s="42">
        <v>0</v>
      </c>
      <c r="G357" s="42">
        <v>0</v>
      </c>
      <c r="H357" s="42">
        <v>0</v>
      </c>
      <c r="I357" s="42">
        <v>0</v>
      </c>
      <c r="J357" s="42">
        <v>0</v>
      </c>
      <c r="K357" s="42">
        <v>0</v>
      </c>
      <c r="L357" s="42">
        <v>1853753.98</v>
      </c>
      <c r="M357" s="42">
        <v>0</v>
      </c>
      <c r="N357" s="42">
        <v>0</v>
      </c>
      <c r="O357" s="42">
        <v>0</v>
      </c>
      <c r="P357" s="42">
        <v>0</v>
      </c>
      <c r="Q357" s="42">
        <v>0</v>
      </c>
      <c r="R357" s="42">
        <v>1078581.0699999998</v>
      </c>
      <c r="S357" s="42">
        <v>0</v>
      </c>
      <c r="T357" s="42">
        <v>4451471.78</v>
      </c>
      <c r="U357" s="42">
        <v>3705672.08</v>
      </c>
      <c r="V357" s="42">
        <v>0</v>
      </c>
      <c r="W357" s="42">
        <v>0</v>
      </c>
      <c r="X357" s="42">
        <v>0</v>
      </c>
      <c r="Y357" s="42">
        <v>363667.33</v>
      </c>
      <c r="Z357" s="42">
        <v>0</v>
      </c>
      <c r="AA357" s="42">
        <v>86222.39</v>
      </c>
      <c r="AB357" s="42">
        <v>0</v>
      </c>
      <c r="AC357" s="42">
        <v>0</v>
      </c>
      <c r="AD357" s="42">
        <v>0</v>
      </c>
      <c r="AE357" s="42">
        <v>0</v>
      </c>
      <c r="AG357" s="22"/>
      <c r="AH357" s="43"/>
    </row>
    <row r="358" spans="2:34" s="41" customFormat="1" hidden="1" outlineLevel="2" x14ac:dyDescent="0.2">
      <c r="B358" s="2" t="s">
        <v>262</v>
      </c>
      <c r="C358" s="2" t="s">
        <v>186</v>
      </c>
      <c r="D358" s="2" t="s">
        <v>381</v>
      </c>
      <c r="E358" s="42">
        <f t="shared" si="32"/>
        <v>3020810.7300000004</v>
      </c>
      <c r="F358" s="42">
        <v>972367.64</v>
      </c>
      <c r="G358" s="42">
        <v>0</v>
      </c>
      <c r="H358" s="42">
        <v>0</v>
      </c>
      <c r="I358" s="42">
        <v>0</v>
      </c>
      <c r="J358" s="42">
        <v>0</v>
      </c>
      <c r="K358" s="42">
        <v>0</v>
      </c>
      <c r="L358" s="42">
        <v>0</v>
      </c>
      <c r="M358" s="42">
        <v>0</v>
      </c>
      <c r="N358" s="42">
        <v>0</v>
      </c>
      <c r="O358" s="42">
        <v>0</v>
      </c>
      <c r="P358" s="42">
        <v>0</v>
      </c>
      <c r="Q358" s="42">
        <v>0</v>
      </c>
      <c r="R358" s="42">
        <v>0</v>
      </c>
      <c r="S358" s="42">
        <v>0</v>
      </c>
      <c r="T358" s="42">
        <v>0</v>
      </c>
      <c r="U358" s="42">
        <v>0</v>
      </c>
      <c r="V358" s="42">
        <v>0</v>
      </c>
      <c r="W358" s="42">
        <v>0</v>
      </c>
      <c r="X358" s="42">
        <v>0</v>
      </c>
      <c r="Y358" s="42">
        <v>0</v>
      </c>
      <c r="Z358" s="42">
        <v>0</v>
      </c>
      <c r="AA358" s="42">
        <v>0</v>
      </c>
      <c r="AB358" s="42">
        <v>76709</v>
      </c>
      <c r="AC358" s="42">
        <v>1971734.09</v>
      </c>
      <c r="AD358" s="42">
        <v>0</v>
      </c>
      <c r="AE358" s="42">
        <v>0</v>
      </c>
      <c r="AG358" s="22"/>
      <c r="AH358" s="43"/>
    </row>
    <row r="359" spans="2:34" s="41" customFormat="1" hidden="1" outlineLevel="2" x14ac:dyDescent="0.2">
      <c r="B359" s="2" t="s">
        <v>262</v>
      </c>
      <c r="C359" s="2" t="s">
        <v>187</v>
      </c>
      <c r="D359" s="2" t="s">
        <v>382</v>
      </c>
      <c r="E359" s="42">
        <f t="shared" si="32"/>
        <v>1330048.6200000001</v>
      </c>
      <c r="F359" s="42">
        <v>0</v>
      </c>
      <c r="G359" s="42">
        <v>837899.17</v>
      </c>
      <c r="H359" s="42">
        <v>0</v>
      </c>
      <c r="I359" s="42">
        <v>0</v>
      </c>
      <c r="J359" s="42">
        <v>0</v>
      </c>
      <c r="K359" s="42">
        <v>0</v>
      </c>
      <c r="L359" s="42">
        <v>0</v>
      </c>
      <c r="M359" s="42">
        <v>0</v>
      </c>
      <c r="N359" s="42">
        <v>0</v>
      </c>
      <c r="O359" s="42">
        <v>0</v>
      </c>
      <c r="P359" s="42">
        <v>0</v>
      </c>
      <c r="Q359" s="42">
        <v>0</v>
      </c>
      <c r="R359" s="42">
        <v>0</v>
      </c>
      <c r="S359" s="42">
        <v>0</v>
      </c>
      <c r="T359" s="42">
        <v>0</v>
      </c>
      <c r="U359" s="42">
        <v>0</v>
      </c>
      <c r="V359" s="42">
        <v>0</v>
      </c>
      <c r="W359" s="42">
        <v>0</v>
      </c>
      <c r="X359" s="42">
        <v>0</v>
      </c>
      <c r="Y359" s="42">
        <v>0</v>
      </c>
      <c r="Z359" s="42">
        <v>0</v>
      </c>
      <c r="AA359" s="42">
        <v>0</v>
      </c>
      <c r="AB359" s="42">
        <v>0</v>
      </c>
      <c r="AC359" s="42">
        <v>492149.45</v>
      </c>
      <c r="AD359" s="42">
        <v>0</v>
      </c>
      <c r="AE359" s="42">
        <v>0</v>
      </c>
      <c r="AG359" s="22"/>
      <c r="AH359" s="43"/>
    </row>
    <row r="360" spans="2:34" s="41" customFormat="1" hidden="1" outlineLevel="2" x14ac:dyDescent="0.2">
      <c r="B360" s="2" t="s">
        <v>262</v>
      </c>
      <c r="C360" s="2" t="s">
        <v>188</v>
      </c>
      <c r="D360" s="2" t="s">
        <v>383</v>
      </c>
      <c r="E360" s="42">
        <f t="shared" si="32"/>
        <v>858706.85</v>
      </c>
      <c r="F360" s="42">
        <v>0</v>
      </c>
      <c r="G360" s="42">
        <v>0</v>
      </c>
      <c r="H360" s="42">
        <v>858706.85</v>
      </c>
      <c r="I360" s="42">
        <v>0</v>
      </c>
      <c r="J360" s="42">
        <v>0</v>
      </c>
      <c r="K360" s="42">
        <v>0</v>
      </c>
      <c r="L360" s="42">
        <v>0</v>
      </c>
      <c r="M360" s="42">
        <v>0</v>
      </c>
      <c r="N360" s="42">
        <v>0</v>
      </c>
      <c r="O360" s="42">
        <v>0</v>
      </c>
      <c r="P360" s="42">
        <v>0</v>
      </c>
      <c r="Q360" s="42">
        <v>0</v>
      </c>
      <c r="R360" s="42">
        <v>0</v>
      </c>
      <c r="S360" s="42">
        <v>0</v>
      </c>
      <c r="T360" s="42">
        <v>0</v>
      </c>
      <c r="U360" s="42">
        <v>0</v>
      </c>
      <c r="V360" s="42">
        <v>0</v>
      </c>
      <c r="W360" s="42">
        <v>0</v>
      </c>
      <c r="X360" s="42">
        <v>0</v>
      </c>
      <c r="Y360" s="42">
        <v>0</v>
      </c>
      <c r="Z360" s="42">
        <v>0</v>
      </c>
      <c r="AA360" s="42">
        <v>0</v>
      </c>
      <c r="AB360" s="42">
        <v>0</v>
      </c>
      <c r="AC360" s="42">
        <v>0</v>
      </c>
      <c r="AD360" s="42">
        <v>0</v>
      </c>
      <c r="AE360" s="42">
        <v>0</v>
      </c>
      <c r="AG360" s="22"/>
      <c r="AH360" s="43"/>
    </row>
    <row r="361" spans="2:34" s="41" customFormat="1" hidden="1" outlineLevel="2" x14ac:dyDescent="0.2">
      <c r="B361" s="2" t="s">
        <v>262</v>
      </c>
      <c r="C361" s="2" t="s">
        <v>189</v>
      </c>
      <c r="D361" s="2" t="s">
        <v>384</v>
      </c>
      <c r="E361" s="42">
        <f t="shared" si="32"/>
        <v>388761.37</v>
      </c>
      <c r="F361" s="42">
        <v>0</v>
      </c>
      <c r="G361" s="42">
        <v>0</v>
      </c>
      <c r="H361" s="42">
        <v>0</v>
      </c>
      <c r="I361" s="42">
        <v>388761.37</v>
      </c>
      <c r="J361" s="42">
        <v>0</v>
      </c>
      <c r="K361" s="42">
        <v>0</v>
      </c>
      <c r="L361" s="42">
        <v>0</v>
      </c>
      <c r="M361" s="42">
        <v>0</v>
      </c>
      <c r="N361" s="42">
        <v>0</v>
      </c>
      <c r="O361" s="42">
        <v>0</v>
      </c>
      <c r="P361" s="42">
        <v>0</v>
      </c>
      <c r="Q361" s="42">
        <v>0</v>
      </c>
      <c r="R361" s="42">
        <v>0</v>
      </c>
      <c r="S361" s="42">
        <v>0</v>
      </c>
      <c r="T361" s="42">
        <v>0</v>
      </c>
      <c r="U361" s="42">
        <v>0</v>
      </c>
      <c r="V361" s="42">
        <v>0</v>
      </c>
      <c r="W361" s="42">
        <v>0</v>
      </c>
      <c r="X361" s="42">
        <v>0</v>
      </c>
      <c r="Y361" s="42">
        <v>0</v>
      </c>
      <c r="Z361" s="42">
        <v>0</v>
      </c>
      <c r="AA361" s="42">
        <v>0</v>
      </c>
      <c r="AB361" s="42">
        <v>0</v>
      </c>
      <c r="AC361" s="42">
        <v>0</v>
      </c>
      <c r="AD361" s="42">
        <v>0</v>
      </c>
      <c r="AE361" s="42">
        <v>0</v>
      </c>
      <c r="AG361" s="22"/>
      <c r="AH361" s="43"/>
    </row>
    <row r="362" spans="2:34" s="41" customFormat="1" hidden="1" outlineLevel="2" x14ac:dyDescent="0.2">
      <c r="B362" s="2" t="s">
        <v>262</v>
      </c>
      <c r="C362" s="2" t="s">
        <v>190</v>
      </c>
      <c r="D362" s="2" t="s">
        <v>385</v>
      </c>
      <c r="E362" s="42">
        <f t="shared" si="32"/>
        <v>3864749.0900000008</v>
      </c>
      <c r="F362" s="42">
        <v>0</v>
      </c>
      <c r="G362" s="42">
        <v>0</v>
      </c>
      <c r="H362" s="42">
        <v>0</v>
      </c>
      <c r="I362" s="42">
        <v>0</v>
      </c>
      <c r="J362" s="42">
        <v>3578179.4100000006</v>
      </c>
      <c r="K362" s="42">
        <v>0</v>
      </c>
      <c r="L362" s="42">
        <v>0</v>
      </c>
      <c r="M362" s="42">
        <v>0</v>
      </c>
      <c r="N362" s="42">
        <v>0</v>
      </c>
      <c r="O362" s="42">
        <v>0</v>
      </c>
      <c r="P362" s="42">
        <v>0</v>
      </c>
      <c r="Q362" s="42">
        <v>0</v>
      </c>
      <c r="R362" s="42">
        <v>0</v>
      </c>
      <c r="S362" s="42">
        <v>0</v>
      </c>
      <c r="T362" s="42">
        <v>286569.68</v>
      </c>
      <c r="U362" s="42">
        <v>0</v>
      </c>
      <c r="V362" s="42">
        <v>0</v>
      </c>
      <c r="W362" s="42">
        <v>0</v>
      </c>
      <c r="X362" s="42">
        <v>0</v>
      </c>
      <c r="Y362" s="42">
        <v>0</v>
      </c>
      <c r="Z362" s="42">
        <v>0</v>
      </c>
      <c r="AA362" s="42">
        <v>0</v>
      </c>
      <c r="AB362" s="42">
        <v>0</v>
      </c>
      <c r="AC362" s="42">
        <v>0</v>
      </c>
      <c r="AD362" s="42">
        <v>0</v>
      </c>
      <c r="AE362" s="42">
        <v>0</v>
      </c>
      <c r="AG362" s="22"/>
      <c r="AH362" s="43"/>
    </row>
    <row r="363" spans="2:34" s="41" customFormat="1" hidden="1" outlineLevel="2" x14ac:dyDescent="0.2">
      <c r="B363" s="2" t="s">
        <v>262</v>
      </c>
      <c r="C363" s="2" t="s">
        <v>191</v>
      </c>
      <c r="D363" s="2" t="s">
        <v>386</v>
      </c>
      <c r="E363" s="42">
        <f t="shared" si="32"/>
        <v>5719808.1999999993</v>
      </c>
      <c r="F363" s="42">
        <v>0</v>
      </c>
      <c r="G363" s="42">
        <v>0</v>
      </c>
      <c r="H363" s="42">
        <v>0</v>
      </c>
      <c r="I363" s="42">
        <v>0</v>
      </c>
      <c r="J363" s="42">
        <v>0</v>
      </c>
      <c r="K363" s="42">
        <v>1464474.36</v>
      </c>
      <c r="L363" s="42">
        <v>1886415.27</v>
      </c>
      <c r="M363" s="42">
        <v>0</v>
      </c>
      <c r="N363" s="42">
        <v>0</v>
      </c>
      <c r="O363" s="42">
        <v>0</v>
      </c>
      <c r="P363" s="42">
        <v>231296.85</v>
      </c>
      <c r="Q363" s="42">
        <v>47167.48</v>
      </c>
      <c r="R363" s="42">
        <v>0</v>
      </c>
      <c r="S363" s="42">
        <v>0</v>
      </c>
      <c r="T363" s="42">
        <v>0</v>
      </c>
      <c r="U363" s="42">
        <v>0</v>
      </c>
      <c r="V363" s="42">
        <v>0</v>
      </c>
      <c r="W363" s="42">
        <v>1416199.15</v>
      </c>
      <c r="X363" s="42">
        <v>674255.09</v>
      </c>
      <c r="Y363" s="42">
        <v>0</v>
      </c>
      <c r="Z363" s="42">
        <v>0</v>
      </c>
      <c r="AA363" s="42">
        <v>0</v>
      </c>
      <c r="AB363" s="42">
        <v>0</v>
      </c>
      <c r="AC363" s="42">
        <v>0</v>
      </c>
      <c r="AD363" s="42">
        <v>0</v>
      </c>
      <c r="AE363" s="42">
        <v>0</v>
      </c>
      <c r="AG363" s="22"/>
      <c r="AH363" s="43"/>
    </row>
    <row r="364" spans="2:34" s="41" customFormat="1" hidden="1" outlineLevel="2" x14ac:dyDescent="0.2">
      <c r="B364" s="2" t="s">
        <v>262</v>
      </c>
      <c r="C364" s="2" t="s">
        <v>192</v>
      </c>
      <c r="D364" s="2" t="s">
        <v>387</v>
      </c>
      <c r="E364" s="42">
        <f t="shared" si="32"/>
        <v>13935950.809999999</v>
      </c>
      <c r="F364" s="42">
        <v>0</v>
      </c>
      <c r="G364" s="42">
        <v>0</v>
      </c>
      <c r="H364" s="42">
        <v>0</v>
      </c>
      <c r="I364" s="42">
        <v>0</v>
      </c>
      <c r="J364" s="42">
        <v>0</v>
      </c>
      <c r="K364" s="42">
        <v>0</v>
      </c>
      <c r="L364" s="42">
        <v>10902330.029999999</v>
      </c>
      <c r="M364" s="42">
        <v>0</v>
      </c>
      <c r="N364" s="42">
        <v>0</v>
      </c>
      <c r="O364" s="42">
        <v>0</v>
      </c>
      <c r="P364" s="42">
        <v>0</v>
      </c>
      <c r="Q364" s="42">
        <v>0</v>
      </c>
      <c r="R364" s="42">
        <v>0</v>
      </c>
      <c r="S364" s="42">
        <v>0</v>
      </c>
      <c r="T364" s="42">
        <v>0</v>
      </c>
      <c r="U364" s="42">
        <v>0</v>
      </c>
      <c r="V364" s="42">
        <v>0</v>
      </c>
      <c r="W364" s="42">
        <v>703704.35000000009</v>
      </c>
      <c r="X364" s="42">
        <v>0</v>
      </c>
      <c r="Y364" s="42">
        <v>2329916.4300000002</v>
      </c>
      <c r="Z364" s="42">
        <v>0</v>
      </c>
      <c r="AA364" s="42">
        <v>0</v>
      </c>
      <c r="AB364" s="42">
        <v>0</v>
      </c>
      <c r="AC364" s="42">
        <v>0</v>
      </c>
      <c r="AD364" s="42">
        <v>0</v>
      </c>
      <c r="AE364" s="42">
        <v>0</v>
      </c>
      <c r="AG364" s="22"/>
      <c r="AH364" s="43"/>
    </row>
    <row r="365" spans="2:34" s="41" customFormat="1" hidden="1" outlineLevel="2" x14ac:dyDescent="0.2">
      <c r="B365" s="2" t="s">
        <v>262</v>
      </c>
      <c r="C365" s="2" t="s">
        <v>193</v>
      </c>
      <c r="D365" s="2" t="s">
        <v>388</v>
      </c>
      <c r="E365" s="42">
        <f t="shared" si="32"/>
        <v>2221469.25</v>
      </c>
      <c r="F365" s="42">
        <v>0</v>
      </c>
      <c r="G365" s="42">
        <v>0</v>
      </c>
      <c r="H365" s="42">
        <v>0</v>
      </c>
      <c r="I365" s="42">
        <v>0</v>
      </c>
      <c r="J365" s="42">
        <v>0</v>
      </c>
      <c r="K365" s="42">
        <v>0</v>
      </c>
      <c r="L365" s="42">
        <v>0</v>
      </c>
      <c r="M365" s="42">
        <v>0</v>
      </c>
      <c r="N365" s="42">
        <v>1738356.84</v>
      </c>
      <c r="O365" s="42">
        <v>0</v>
      </c>
      <c r="P365" s="42">
        <v>0</v>
      </c>
      <c r="Q365" s="42">
        <v>0</v>
      </c>
      <c r="R365" s="42">
        <v>0</v>
      </c>
      <c r="S365" s="42">
        <v>0</v>
      </c>
      <c r="T365" s="42">
        <v>0</v>
      </c>
      <c r="U365" s="42">
        <v>0</v>
      </c>
      <c r="V365" s="42">
        <v>0</v>
      </c>
      <c r="W365" s="42">
        <v>0</v>
      </c>
      <c r="X365" s="42">
        <v>0</v>
      </c>
      <c r="Y365" s="42">
        <v>0</v>
      </c>
      <c r="Z365" s="42">
        <v>0</v>
      </c>
      <c r="AA365" s="42">
        <v>0</v>
      </c>
      <c r="AB365" s="42">
        <v>0</v>
      </c>
      <c r="AC365" s="42">
        <v>483112.41</v>
      </c>
      <c r="AD365" s="42">
        <v>0</v>
      </c>
      <c r="AE365" s="42">
        <v>0</v>
      </c>
      <c r="AG365" s="22"/>
      <c r="AH365" s="43"/>
    </row>
    <row r="366" spans="2:34" s="41" customFormat="1" hidden="1" outlineLevel="2" x14ac:dyDescent="0.2">
      <c r="B366" s="2" t="s">
        <v>262</v>
      </c>
      <c r="C366" s="2" t="s">
        <v>194</v>
      </c>
      <c r="D366" s="2" t="s">
        <v>389</v>
      </c>
      <c r="E366" s="42">
        <f t="shared" si="32"/>
        <v>410745.13</v>
      </c>
      <c r="F366" s="42">
        <v>0</v>
      </c>
      <c r="G366" s="42">
        <v>0</v>
      </c>
      <c r="H366" s="42">
        <v>0</v>
      </c>
      <c r="I366" s="42">
        <v>0</v>
      </c>
      <c r="J366" s="42">
        <v>0</v>
      </c>
      <c r="K366" s="42">
        <v>0</v>
      </c>
      <c r="L366" s="42">
        <v>0</v>
      </c>
      <c r="M366" s="42">
        <v>0</v>
      </c>
      <c r="N366" s="42">
        <v>0</v>
      </c>
      <c r="O366" s="42">
        <v>0</v>
      </c>
      <c r="P366" s="42">
        <v>0</v>
      </c>
      <c r="Q366" s="42">
        <v>0</v>
      </c>
      <c r="R366" s="42">
        <v>0</v>
      </c>
      <c r="S366" s="42">
        <v>0</v>
      </c>
      <c r="T366" s="42">
        <v>0</v>
      </c>
      <c r="U366" s="42">
        <v>0</v>
      </c>
      <c r="V366" s="42">
        <v>0</v>
      </c>
      <c r="W366" s="42">
        <v>0</v>
      </c>
      <c r="X366" s="42">
        <v>0</v>
      </c>
      <c r="Y366" s="42">
        <v>0</v>
      </c>
      <c r="Z366" s="42">
        <v>215846.42</v>
      </c>
      <c r="AA366" s="42">
        <v>0</v>
      </c>
      <c r="AB366" s="42">
        <v>0</v>
      </c>
      <c r="AC366" s="42">
        <v>0</v>
      </c>
      <c r="AD366" s="42">
        <v>0</v>
      </c>
      <c r="AE366" s="42">
        <v>194898.71</v>
      </c>
      <c r="AG366" s="22"/>
      <c r="AH366" s="43"/>
    </row>
    <row r="367" spans="2:34" s="41" customFormat="1" hidden="1" outlineLevel="2" x14ac:dyDescent="0.2">
      <c r="B367" s="2"/>
      <c r="C367" s="2" t="s">
        <v>263</v>
      </c>
      <c r="D367" s="2" t="s">
        <v>416</v>
      </c>
      <c r="E367" s="42">
        <f t="shared" si="32"/>
        <v>145953.26999999999</v>
      </c>
      <c r="F367" s="42">
        <v>0</v>
      </c>
      <c r="G367" s="42">
        <v>0</v>
      </c>
      <c r="H367" s="42">
        <v>0</v>
      </c>
      <c r="I367" s="42">
        <v>0</v>
      </c>
      <c r="J367" s="42">
        <v>0</v>
      </c>
      <c r="K367" s="42">
        <v>0</v>
      </c>
      <c r="L367" s="42">
        <v>0</v>
      </c>
      <c r="M367" s="42">
        <v>0</v>
      </c>
      <c r="N367" s="42">
        <v>0</v>
      </c>
      <c r="O367" s="42">
        <v>0</v>
      </c>
      <c r="P367" s="42">
        <v>0</v>
      </c>
      <c r="Q367" s="42">
        <v>0</v>
      </c>
      <c r="R367" s="42">
        <v>0</v>
      </c>
      <c r="S367" s="42">
        <v>145953.26999999999</v>
      </c>
      <c r="T367" s="42">
        <v>0</v>
      </c>
      <c r="U367" s="42">
        <v>0</v>
      </c>
      <c r="V367" s="42">
        <v>0</v>
      </c>
      <c r="W367" s="42">
        <v>0</v>
      </c>
      <c r="X367" s="42">
        <v>0</v>
      </c>
      <c r="Y367" s="42">
        <v>0</v>
      </c>
      <c r="Z367" s="42">
        <v>0</v>
      </c>
      <c r="AA367" s="42">
        <v>0</v>
      </c>
      <c r="AB367" s="42">
        <v>0</v>
      </c>
      <c r="AC367" s="42">
        <v>0</v>
      </c>
      <c r="AD367" s="42">
        <v>0</v>
      </c>
      <c r="AE367" s="42">
        <v>0</v>
      </c>
      <c r="AG367" s="22"/>
      <c r="AH367" s="43"/>
    </row>
    <row r="368" spans="2:34" s="41" customFormat="1" hidden="1" outlineLevel="2" x14ac:dyDescent="0.2">
      <c r="B368" s="2" t="s">
        <v>262</v>
      </c>
      <c r="C368" s="2" t="s">
        <v>195</v>
      </c>
      <c r="D368" s="2" t="s">
        <v>390</v>
      </c>
      <c r="E368" s="42">
        <f t="shared" si="32"/>
        <v>5583936.1400000015</v>
      </c>
      <c r="F368" s="42">
        <v>0</v>
      </c>
      <c r="G368" s="42">
        <v>0</v>
      </c>
      <c r="H368" s="42">
        <v>0</v>
      </c>
      <c r="I368" s="42">
        <v>0</v>
      </c>
      <c r="J368" s="42">
        <v>0</v>
      </c>
      <c r="K368" s="42">
        <v>0</v>
      </c>
      <c r="L368" s="42">
        <v>0</v>
      </c>
      <c r="M368" s="42">
        <v>0</v>
      </c>
      <c r="N368" s="42">
        <v>0</v>
      </c>
      <c r="O368" s="42">
        <v>420931.04000000004</v>
      </c>
      <c r="P368" s="42">
        <v>2296373.4700000011</v>
      </c>
      <c r="Q368" s="42">
        <v>757828.5</v>
      </c>
      <c r="R368" s="42">
        <v>0</v>
      </c>
      <c r="S368" s="42">
        <v>0</v>
      </c>
      <c r="T368" s="42">
        <v>0</v>
      </c>
      <c r="U368" s="42">
        <v>0</v>
      </c>
      <c r="V368" s="42">
        <v>1544653.9300000002</v>
      </c>
      <c r="W368" s="42">
        <v>0</v>
      </c>
      <c r="X368" s="42">
        <v>560795.44999999995</v>
      </c>
      <c r="Y368" s="42">
        <v>0</v>
      </c>
      <c r="Z368" s="42">
        <v>0</v>
      </c>
      <c r="AA368" s="42">
        <v>0</v>
      </c>
      <c r="AB368" s="42">
        <v>0</v>
      </c>
      <c r="AC368" s="42">
        <v>0</v>
      </c>
      <c r="AD368" s="42">
        <v>3353.75</v>
      </c>
      <c r="AE368" s="42">
        <v>0</v>
      </c>
      <c r="AG368" s="22"/>
      <c r="AH368" s="43"/>
    </row>
    <row r="369" spans="1:34" s="41" customFormat="1" hidden="1" outlineLevel="2" x14ac:dyDescent="0.2">
      <c r="B369" s="2" t="s">
        <v>262</v>
      </c>
      <c r="C369" s="2" t="s">
        <v>196</v>
      </c>
      <c r="D369" s="2" t="s">
        <v>391</v>
      </c>
      <c r="E369" s="42">
        <f t="shared" si="32"/>
        <v>4219838.7500000009</v>
      </c>
      <c r="F369" s="42">
        <v>0</v>
      </c>
      <c r="G369" s="42">
        <v>0</v>
      </c>
      <c r="H369" s="42">
        <v>0</v>
      </c>
      <c r="I369" s="42">
        <v>0</v>
      </c>
      <c r="J369" s="42">
        <v>0</v>
      </c>
      <c r="K369" s="42">
        <v>219662.81</v>
      </c>
      <c r="L369" s="42">
        <v>909803.41</v>
      </c>
      <c r="M369" s="42">
        <v>0</v>
      </c>
      <c r="N369" s="42">
        <v>0</v>
      </c>
      <c r="O369" s="42">
        <v>0</v>
      </c>
      <c r="P369" s="42">
        <v>0</v>
      </c>
      <c r="Q369" s="42">
        <v>0</v>
      </c>
      <c r="R369" s="42">
        <v>0</v>
      </c>
      <c r="S369" s="42">
        <v>0</v>
      </c>
      <c r="T369" s="42">
        <v>0</v>
      </c>
      <c r="U369" s="42">
        <v>0</v>
      </c>
      <c r="V369" s="42">
        <v>0</v>
      </c>
      <c r="W369" s="42">
        <v>3031224.5000000005</v>
      </c>
      <c r="X369" s="42">
        <v>59148.03</v>
      </c>
      <c r="Y369" s="42">
        <v>0</v>
      </c>
      <c r="Z369" s="42">
        <v>0</v>
      </c>
      <c r="AA369" s="42">
        <v>0</v>
      </c>
      <c r="AB369" s="42">
        <v>0</v>
      </c>
      <c r="AC369" s="42">
        <v>0</v>
      </c>
      <c r="AD369" s="42">
        <v>0</v>
      </c>
      <c r="AE369" s="42">
        <v>0</v>
      </c>
      <c r="AG369" s="22"/>
      <c r="AH369" s="43"/>
    </row>
    <row r="370" spans="1:34" s="41" customFormat="1" hidden="1" outlineLevel="2" x14ac:dyDescent="0.2">
      <c r="B370" s="2" t="s">
        <v>262</v>
      </c>
      <c r="C370" s="2" t="s">
        <v>197</v>
      </c>
      <c r="D370" s="2" t="s">
        <v>392</v>
      </c>
      <c r="E370" s="42">
        <f t="shared" si="32"/>
        <v>135125.07999999999</v>
      </c>
      <c r="F370" s="42">
        <v>0</v>
      </c>
      <c r="G370" s="42">
        <v>0</v>
      </c>
      <c r="H370" s="42">
        <v>0</v>
      </c>
      <c r="I370" s="42">
        <v>0</v>
      </c>
      <c r="J370" s="42">
        <v>0</v>
      </c>
      <c r="K370" s="42">
        <v>0</v>
      </c>
      <c r="L370" s="42">
        <v>0</v>
      </c>
      <c r="M370" s="42">
        <v>0</v>
      </c>
      <c r="N370" s="42">
        <v>0</v>
      </c>
      <c r="O370" s="42">
        <v>0</v>
      </c>
      <c r="P370" s="42">
        <v>0</v>
      </c>
      <c r="Q370" s="42">
        <v>0</v>
      </c>
      <c r="R370" s="42">
        <v>0</v>
      </c>
      <c r="S370" s="42">
        <v>0</v>
      </c>
      <c r="T370" s="42">
        <v>0</v>
      </c>
      <c r="U370" s="42">
        <v>0</v>
      </c>
      <c r="V370" s="42">
        <v>0</v>
      </c>
      <c r="W370" s="42">
        <v>0</v>
      </c>
      <c r="X370" s="42">
        <v>0</v>
      </c>
      <c r="Y370" s="42">
        <v>135125.07999999999</v>
      </c>
      <c r="Z370" s="42">
        <v>0</v>
      </c>
      <c r="AA370" s="42">
        <v>0</v>
      </c>
      <c r="AB370" s="42">
        <v>0</v>
      </c>
      <c r="AC370" s="42">
        <v>0</v>
      </c>
      <c r="AD370" s="42">
        <v>0</v>
      </c>
      <c r="AE370" s="42">
        <v>0</v>
      </c>
      <c r="AG370" s="22"/>
      <c r="AH370" s="43"/>
    </row>
    <row r="371" spans="1:34" s="41" customFormat="1" hidden="1" outlineLevel="2" x14ac:dyDescent="0.2">
      <c r="B371" s="2" t="s">
        <v>262</v>
      </c>
      <c r="C371" s="2" t="s">
        <v>198</v>
      </c>
      <c r="D371" s="2" t="s">
        <v>393</v>
      </c>
      <c r="E371" s="42">
        <f t="shared" si="32"/>
        <v>7980130.75</v>
      </c>
      <c r="F371" s="42">
        <v>0</v>
      </c>
      <c r="G371" s="42">
        <v>0</v>
      </c>
      <c r="H371" s="42">
        <v>0</v>
      </c>
      <c r="I371" s="42">
        <v>0</v>
      </c>
      <c r="J371" s="42">
        <v>0</v>
      </c>
      <c r="K371" s="42">
        <v>79.94</v>
      </c>
      <c r="L371" s="42">
        <v>0</v>
      </c>
      <c r="M371" s="42">
        <v>0</v>
      </c>
      <c r="N371" s="42">
        <v>0</v>
      </c>
      <c r="O371" s="42">
        <v>471421.52</v>
      </c>
      <c r="P371" s="42">
        <v>3634172.92</v>
      </c>
      <c r="Q371" s="42">
        <v>0</v>
      </c>
      <c r="R371" s="42">
        <v>0</v>
      </c>
      <c r="S371" s="42">
        <v>0</v>
      </c>
      <c r="T371" s="42">
        <v>0</v>
      </c>
      <c r="U371" s="42">
        <v>0</v>
      </c>
      <c r="V371" s="42">
        <v>0</v>
      </c>
      <c r="W371" s="42">
        <v>0</v>
      </c>
      <c r="X371" s="42">
        <v>3874456.37</v>
      </c>
      <c r="Y371" s="42">
        <v>0</v>
      </c>
      <c r="Z371" s="42">
        <v>0</v>
      </c>
      <c r="AA371" s="42">
        <v>0</v>
      </c>
      <c r="AB371" s="42">
        <v>0</v>
      </c>
      <c r="AC371" s="42">
        <v>0</v>
      </c>
      <c r="AD371" s="42">
        <v>0</v>
      </c>
      <c r="AE371" s="42">
        <v>0</v>
      </c>
      <c r="AG371" s="22"/>
      <c r="AH371" s="43"/>
    </row>
    <row r="372" spans="1:34" s="41" customFormat="1" hidden="1" outlineLevel="2" x14ac:dyDescent="0.2">
      <c r="B372" s="2" t="s">
        <v>262</v>
      </c>
      <c r="C372" s="2" t="s">
        <v>199</v>
      </c>
      <c r="D372" s="2" t="s">
        <v>394</v>
      </c>
      <c r="E372" s="42">
        <f t="shared" si="32"/>
        <v>320078.24</v>
      </c>
      <c r="F372" s="42">
        <v>0</v>
      </c>
      <c r="G372" s="42">
        <v>0</v>
      </c>
      <c r="H372" s="42">
        <v>0</v>
      </c>
      <c r="I372" s="42">
        <v>0</v>
      </c>
      <c r="J372" s="42">
        <v>0</v>
      </c>
      <c r="K372" s="42">
        <v>0</v>
      </c>
      <c r="L372" s="42">
        <v>0</v>
      </c>
      <c r="M372" s="42">
        <v>0</v>
      </c>
      <c r="N372" s="42">
        <v>10575.85</v>
      </c>
      <c r="O372" s="42">
        <v>0</v>
      </c>
      <c r="P372" s="42">
        <v>0</v>
      </c>
      <c r="Q372" s="42">
        <v>0</v>
      </c>
      <c r="R372" s="42">
        <v>0</v>
      </c>
      <c r="S372" s="42">
        <v>0</v>
      </c>
      <c r="T372" s="42">
        <v>0</v>
      </c>
      <c r="U372" s="42">
        <v>0</v>
      </c>
      <c r="V372" s="42">
        <v>0</v>
      </c>
      <c r="W372" s="42">
        <v>0</v>
      </c>
      <c r="X372" s="42">
        <v>0</v>
      </c>
      <c r="Y372" s="42">
        <v>0</v>
      </c>
      <c r="Z372" s="42">
        <v>0</v>
      </c>
      <c r="AA372" s="42">
        <v>0</v>
      </c>
      <c r="AB372" s="42">
        <v>0</v>
      </c>
      <c r="AC372" s="42">
        <v>309502.39</v>
      </c>
      <c r="AD372" s="42">
        <v>0</v>
      </c>
      <c r="AE372" s="42">
        <v>0</v>
      </c>
      <c r="AG372" s="22"/>
      <c r="AH372" s="43"/>
    </row>
    <row r="373" spans="1:34" s="41" customFormat="1" hidden="1" outlineLevel="2" x14ac:dyDescent="0.2">
      <c r="B373" s="2" t="s">
        <v>262</v>
      </c>
      <c r="C373" s="2" t="s">
        <v>200</v>
      </c>
      <c r="D373" s="2" t="s">
        <v>395</v>
      </c>
      <c r="E373" s="42">
        <f t="shared" si="32"/>
        <v>1626863.8800000001</v>
      </c>
      <c r="F373" s="42">
        <v>0</v>
      </c>
      <c r="G373" s="42">
        <v>0</v>
      </c>
      <c r="H373" s="42">
        <v>0</v>
      </c>
      <c r="I373" s="42">
        <v>0</v>
      </c>
      <c r="J373" s="42">
        <v>0</v>
      </c>
      <c r="K373" s="42">
        <v>0</v>
      </c>
      <c r="L373" s="42">
        <v>0</v>
      </c>
      <c r="M373" s="42">
        <v>0</v>
      </c>
      <c r="N373" s="42">
        <v>0</v>
      </c>
      <c r="O373" s="42">
        <v>0</v>
      </c>
      <c r="P373" s="42">
        <v>0</v>
      </c>
      <c r="Q373" s="42">
        <v>0</v>
      </c>
      <c r="R373" s="42">
        <v>4785.6000000000004</v>
      </c>
      <c r="S373" s="42">
        <v>0</v>
      </c>
      <c r="T373" s="42">
        <v>0</v>
      </c>
      <c r="U373" s="42">
        <v>0</v>
      </c>
      <c r="V373" s="42">
        <v>0</v>
      </c>
      <c r="W373" s="42">
        <v>0</v>
      </c>
      <c r="X373" s="42">
        <v>0</v>
      </c>
      <c r="Y373" s="42">
        <v>0</v>
      </c>
      <c r="Z373" s="42">
        <v>0</v>
      </c>
      <c r="AA373" s="42">
        <v>1622078.28</v>
      </c>
      <c r="AB373" s="42">
        <v>0</v>
      </c>
      <c r="AC373" s="42">
        <v>0</v>
      </c>
      <c r="AD373" s="42">
        <v>0</v>
      </c>
      <c r="AE373" s="42">
        <v>0</v>
      </c>
      <c r="AG373" s="22"/>
      <c r="AH373" s="43"/>
    </row>
    <row r="374" spans="1:34" s="41" customFormat="1" hidden="1" outlineLevel="2" x14ac:dyDescent="0.2">
      <c r="B374" s="2" t="s">
        <v>262</v>
      </c>
      <c r="C374" s="2" t="s">
        <v>201</v>
      </c>
      <c r="D374" s="2" t="s">
        <v>396</v>
      </c>
      <c r="E374" s="42">
        <f t="shared" si="32"/>
        <v>208756.8</v>
      </c>
      <c r="F374" s="42">
        <v>0</v>
      </c>
      <c r="G374" s="42">
        <v>0</v>
      </c>
      <c r="H374" s="42">
        <v>0</v>
      </c>
      <c r="I374" s="42">
        <v>0</v>
      </c>
      <c r="J374" s="42">
        <v>0</v>
      </c>
      <c r="K374" s="42">
        <v>0</v>
      </c>
      <c r="L374" s="42">
        <v>0</v>
      </c>
      <c r="M374" s="42">
        <v>0</v>
      </c>
      <c r="N374" s="42">
        <v>0</v>
      </c>
      <c r="O374" s="42">
        <v>0</v>
      </c>
      <c r="P374" s="42">
        <v>0</v>
      </c>
      <c r="Q374" s="42">
        <v>0</v>
      </c>
      <c r="R374" s="42">
        <v>0</v>
      </c>
      <c r="S374" s="42">
        <v>0</v>
      </c>
      <c r="T374" s="42">
        <v>0</v>
      </c>
      <c r="U374" s="42">
        <v>0</v>
      </c>
      <c r="V374" s="42">
        <v>0</v>
      </c>
      <c r="W374" s="42">
        <v>0</v>
      </c>
      <c r="X374" s="42">
        <v>0</v>
      </c>
      <c r="Y374" s="42">
        <v>0</v>
      </c>
      <c r="Z374" s="42">
        <v>0</v>
      </c>
      <c r="AA374" s="42">
        <v>0</v>
      </c>
      <c r="AB374" s="42">
        <v>0</v>
      </c>
      <c r="AC374" s="42">
        <v>0</v>
      </c>
      <c r="AD374" s="42">
        <v>208756.8</v>
      </c>
      <c r="AE374" s="42">
        <v>0</v>
      </c>
      <c r="AG374" s="22"/>
      <c r="AH374" s="43"/>
    </row>
    <row r="375" spans="1:34" ht="15.75" customHeight="1" outlineLevel="1" collapsed="1" x14ac:dyDescent="0.2">
      <c r="A375" s="1">
        <v>53</v>
      </c>
      <c r="B375" s="15" t="s">
        <v>264</v>
      </c>
      <c r="D375" s="31" t="s">
        <v>265</v>
      </c>
      <c r="E375" s="47">
        <f t="shared" ref="E375:AE375" si="33">SUBTOTAL(9,E348:E374)</f>
        <v>80346090.879999995</v>
      </c>
      <c r="F375" s="47">
        <f t="shared" si="33"/>
        <v>2005557.07</v>
      </c>
      <c r="G375" s="47">
        <f t="shared" si="33"/>
        <v>837899.17</v>
      </c>
      <c r="H375" s="47">
        <f t="shared" si="33"/>
        <v>858706.85</v>
      </c>
      <c r="I375" s="47">
        <f t="shared" si="33"/>
        <v>388761.37</v>
      </c>
      <c r="J375" s="47">
        <f t="shared" si="33"/>
        <v>3578179.4100000006</v>
      </c>
      <c r="K375" s="35">
        <f t="shared" si="33"/>
        <v>1684217.11</v>
      </c>
      <c r="L375" s="35">
        <f t="shared" si="33"/>
        <v>17598012.899999999</v>
      </c>
      <c r="M375" s="35">
        <f t="shared" si="33"/>
        <v>0</v>
      </c>
      <c r="N375" s="35">
        <f t="shared" si="33"/>
        <v>1748932.6900000002</v>
      </c>
      <c r="O375" s="35">
        <f t="shared" si="33"/>
        <v>892352.56</v>
      </c>
      <c r="P375" s="35">
        <f t="shared" si="33"/>
        <v>6161843.2400000012</v>
      </c>
      <c r="Q375" s="35">
        <f t="shared" si="33"/>
        <v>804995.98</v>
      </c>
      <c r="R375" s="47">
        <f t="shared" si="33"/>
        <v>2418243.48</v>
      </c>
      <c r="S375" s="35">
        <f t="shared" si="33"/>
        <v>145953.26999999999</v>
      </c>
      <c r="T375" s="35">
        <f t="shared" si="33"/>
        <v>10151396.57</v>
      </c>
      <c r="U375" s="35">
        <f t="shared" si="33"/>
        <v>7886774.6899999995</v>
      </c>
      <c r="V375" s="35">
        <f t="shared" si="33"/>
        <v>1544653.9300000002</v>
      </c>
      <c r="W375" s="35">
        <f t="shared" si="33"/>
        <v>5151128</v>
      </c>
      <c r="X375" s="35">
        <f t="shared" si="33"/>
        <v>5168654.9400000004</v>
      </c>
      <c r="Y375" s="35">
        <f t="shared" si="33"/>
        <v>3250797.91</v>
      </c>
      <c r="Z375" s="35">
        <f t="shared" si="33"/>
        <v>215846.42</v>
      </c>
      <c r="AA375" s="35">
        <f t="shared" si="33"/>
        <v>1814969.26</v>
      </c>
      <c r="AB375" s="35">
        <f t="shared" si="33"/>
        <v>168085.18</v>
      </c>
      <c r="AC375" s="35">
        <f t="shared" si="33"/>
        <v>5463119.6200000001</v>
      </c>
      <c r="AD375" s="35">
        <f t="shared" si="33"/>
        <v>212110.55</v>
      </c>
      <c r="AE375" s="35">
        <f t="shared" si="33"/>
        <v>194898.71</v>
      </c>
      <c r="AG375" s="22"/>
    </row>
    <row r="376" spans="1:34" s="41" customFormat="1" hidden="1" outlineLevel="2" x14ac:dyDescent="0.2">
      <c r="B376" s="2" t="s">
        <v>266</v>
      </c>
      <c r="C376" s="2" t="s">
        <v>209</v>
      </c>
      <c r="D376" s="2" t="s">
        <v>397</v>
      </c>
      <c r="E376" s="42">
        <f t="shared" si="32"/>
        <v>254295.25</v>
      </c>
      <c r="F376" s="42">
        <v>0</v>
      </c>
      <c r="G376" s="42">
        <v>0</v>
      </c>
      <c r="H376" s="42">
        <v>254295.25</v>
      </c>
      <c r="I376" s="42">
        <v>0</v>
      </c>
      <c r="J376" s="42">
        <v>0</v>
      </c>
      <c r="K376" s="42">
        <v>0</v>
      </c>
      <c r="L376" s="42">
        <v>0</v>
      </c>
      <c r="M376" s="42">
        <v>0</v>
      </c>
      <c r="N376" s="42">
        <v>0</v>
      </c>
      <c r="O376" s="42">
        <v>0</v>
      </c>
      <c r="P376" s="42">
        <v>0</v>
      </c>
      <c r="Q376" s="42">
        <v>0</v>
      </c>
      <c r="R376" s="42">
        <v>0</v>
      </c>
      <c r="S376" s="42">
        <v>0</v>
      </c>
      <c r="T376" s="42">
        <v>0</v>
      </c>
      <c r="U376" s="42">
        <v>0</v>
      </c>
      <c r="V376" s="42">
        <v>0</v>
      </c>
      <c r="W376" s="42">
        <v>0</v>
      </c>
      <c r="X376" s="42">
        <v>0</v>
      </c>
      <c r="Y376" s="42">
        <v>0</v>
      </c>
      <c r="Z376" s="42">
        <v>0</v>
      </c>
      <c r="AA376" s="42">
        <v>0</v>
      </c>
      <c r="AB376" s="42">
        <v>0</v>
      </c>
      <c r="AC376" s="42">
        <v>0</v>
      </c>
      <c r="AD376" s="42">
        <v>0</v>
      </c>
      <c r="AE376" s="42">
        <v>0</v>
      </c>
      <c r="AG376" s="22"/>
      <c r="AH376" s="43"/>
    </row>
    <row r="377" spans="1:34" s="41" customFormat="1" hidden="1" outlineLevel="2" x14ac:dyDescent="0.2">
      <c r="B377" s="2" t="s">
        <v>266</v>
      </c>
      <c r="C377" s="2" t="s">
        <v>210</v>
      </c>
      <c r="D377" s="2" t="s">
        <v>398</v>
      </c>
      <c r="E377" s="42">
        <f t="shared" si="32"/>
        <v>6089120.5</v>
      </c>
      <c r="F377" s="42">
        <v>0</v>
      </c>
      <c r="G377" s="42">
        <v>0</v>
      </c>
      <c r="H377" s="42">
        <v>0</v>
      </c>
      <c r="I377" s="42">
        <v>0</v>
      </c>
      <c r="J377" s="42">
        <v>494191.6</v>
      </c>
      <c r="K377" s="42">
        <v>0</v>
      </c>
      <c r="L377" s="42">
        <v>2205840.5</v>
      </c>
      <c r="M377" s="42">
        <v>0</v>
      </c>
      <c r="N377" s="42">
        <v>0</v>
      </c>
      <c r="O377" s="42">
        <v>0</v>
      </c>
      <c r="P377" s="42">
        <v>0</v>
      </c>
      <c r="Q377" s="42">
        <v>0</v>
      </c>
      <c r="R377" s="42">
        <v>296653.38</v>
      </c>
      <c r="S377" s="42">
        <v>0</v>
      </c>
      <c r="T377" s="42">
        <v>1259903.54</v>
      </c>
      <c r="U377" s="42">
        <v>1015503.42</v>
      </c>
      <c r="V377" s="42">
        <v>0</v>
      </c>
      <c r="W377" s="42">
        <v>109571.48000000001</v>
      </c>
      <c r="X377" s="42">
        <v>0</v>
      </c>
      <c r="Y377" s="42">
        <v>462494.99</v>
      </c>
      <c r="Z377" s="42">
        <v>0</v>
      </c>
      <c r="AA377" s="42">
        <v>244961.59</v>
      </c>
      <c r="AB377" s="42">
        <v>0</v>
      </c>
      <c r="AC377" s="42">
        <v>0</v>
      </c>
      <c r="AD377" s="42">
        <v>0</v>
      </c>
      <c r="AE377" s="42">
        <v>0</v>
      </c>
      <c r="AG377" s="22"/>
      <c r="AH377" s="43"/>
    </row>
    <row r="378" spans="1:34" s="41" customFormat="1" hidden="1" outlineLevel="2" x14ac:dyDescent="0.2">
      <c r="B378" s="2" t="s">
        <v>266</v>
      </c>
      <c r="C378" s="2" t="s">
        <v>211</v>
      </c>
      <c r="D378" s="2" t="s">
        <v>399</v>
      </c>
      <c r="E378" s="42">
        <f t="shared" si="32"/>
        <v>84518.78</v>
      </c>
      <c r="F378" s="42">
        <v>0</v>
      </c>
      <c r="G378" s="42">
        <v>0</v>
      </c>
      <c r="H378" s="42">
        <v>0</v>
      </c>
      <c r="I378" s="42">
        <v>0</v>
      </c>
      <c r="J378" s="42">
        <v>0</v>
      </c>
      <c r="K378" s="42">
        <v>0</v>
      </c>
      <c r="L378" s="42">
        <v>0</v>
      </c>
      <c r="M378" s="42">
        <v>0</v>
      </c>
      <c r="N378" s="42">
        <v>0</v>
      </c>
      <c r="O378" s="42">
        <v>0</v>
      </c>
      <c r="P378" s="42">
        <v>0</v>
      </c>
      <c r="Q378" s="42">
        <v>0</v>
      </c>
      <c r="R378" s="42">
        <v>0</v>
      </c>
      <c r="S378" s="42">
        <v>0</v>
      </c>
      <c r="T378" s="42">
        <v>0</v>
      </c>
      <c r="U378" s="42">
        <v>0</v>
      </c>
      <c r="V378" s="42">
        <v>0</v>
      </c>
      <c r="W378" s="42">
        <v>0</v>
      </c>
      <c r="X378" s="42">
        <v>0</v>
      </c>
      <c r="Y378" s="42">
        <v>0</v>
      </c>
      <c r="Z378" s="42">
        <v>44414.59</v>
      </c>
      <c r="AA378" s="42">
        <v>0</v>
      </c>
      <c r="AB378" s="42">
        <v>0</v>
      </c>
      <c r="AC378" s="42">
        <v>0</v>
      </c>
      <c r="AD378" s="42">
        <v>0</v>
      </c>
      <c r="AE378" s="42">
        <v>40104.19</v>
      </c>
      <c r="AG378" s="22"/>
      <c r="AH378" s="43"/>
    </row>
    <row r="379" spans="1:34" s="41" customFormat="1" hidden="1" outlineLevel="2" x14ac:dyDescent="0.2">
      <c r="B379" s="2" t="s">
        <v>266</v>
      </c>
      <c r="C379" s="2" t="s">
        <v>212</v>
      </c>
      <c r="D379" s="2" t="s">
        <v>400</v>
      </c>
      <c r="E379" s="42">
        <f t="shared" si="32"/>
        <v>3892359.560000001</v>
      </c>
      <c r="F379" s="42">
        <v>0</v>
      </c>
      <c r="G379" s="42">
        <v>0</v>
      </c>
      <c r="H379" s="42">
        <v>0</v>
      </c>
      <c r="I379" s="42">
        <v>90816</v>
      </c>
      <c r="J379" s="42">
        <v>0</v>
      </c>
      <c r="K379" s="42">
        <v>281863.73000000004</v>
      </c>
      <c r="L379" s="42">
        <v>463084.48</v>
      </c>
      <c r="M379" s="42">
        <v>0</v>
      </c>
      <c r="N379" s="42">
        <v>0</v>
      </c>
      <c r="O379" s="42">
        <v>139357.75</v>
      </c>
      <c r="P379" s="42">
        <v>952727.62000000081</v>
      </c>
      <c r="Q379" s="42">
        <v>136868.47</v>
      </c>
      <c r="R379" s="42">
        <v>0</v>
      </c>
      <c r="S379" s="42">
        <v>0</v>
      </c>
      <c r="T379" s="42">
        <v>0</v>
      </c>
      <c r="U379" s="42">
        <v>0</v>
      </c>
      <c r="V379" s="42">
        <v>262780.77</v>
      </c>
      <c r="W379" s="42">
        <v>722599.75999999989</v>
      </c>
      <c r="X379" s="42">
        <v>775382.63000000012</v>
      </c>
      <c r="Y379" s="42">
        <v>29170.17</v>
      </c>
      <c r="Z379" s="42">
        <v>0</v>
      </c>
      <c r="AA379" s="42">
        <v>0</v>
      </c>
      <c r="AB379" s="42">
        <v>0</v>
      </c>
      <c r="AC379" s="42">
        <v>0</v>
      </c>
      <c r="AD379" s="42">
        <v>37708.18</v>
      </c>
      <c r="AE379" s="42">
        <v>0</v>
      </c>
      <c r="AG379" s="22"/>
      <c r="AH379" s="43"/>
    </row>
    <row r="380" spans="1:34" s="41" customFormat="1" hidden="1" outlineLevel="2" x14ac:dyDescent="0.2">
      <c r="B380" s="2"/>
      <c r="C380" s="2" t="s">
        <v>213</v>
      </c>
      <c r="D380" s="2" t="s">
        <v>401</v>
      </c>
      <c r="E380" s="42">
        <f t="shared" si="32"/>
        <v>1954116.58</v>
      </c>
      <c r="F380" s="42">
        <v>356819.02</v>
      </c>
      <c r="G380" s="42">
        <v>179036.43</v>
      </c>
      <c r="H380" s="42">
        <v>0</v>
      </c>
      <c r="I380" s="42">
        <v>0</v>
      </c>
      <c r="J380" s="42">
        <v>0</v>
      </c>
      <c r="K380" s="42">
        <v>0</v>
      </c>
      <c r="L380" s="42">
        <v>0</v>
      </c>
      <c r="M380" s="42">
        <v>0</v>
      </c>
      <c r="N380" s="42">
        <v>378602.28</v>
      </c>
      <c r="O380" s="42">
        <v>0</v>
      </c>
      <c r="P380" s="42">
        <v>0</v>
      </c>
      <c r="Q380" s="42">
        <v>0</v>
      </c>
      <c r="R380" s="42">
        <v>0</v>
      </c>
      <c r="S380" s="42">
        <v>0</v>
      </c>
      <c r="T380" s="42">
        <v>0</v>
      </c>
      <c r="U380" s="42">
        <v>0</v>
      </c>
      <c r="V380" s="42">
        <v>0</v>
      </c>
      <c r="W380" s="42">
        <v>0</v>
      </c>
      <c r="X380" s="42">
        <v>0</v>
      </c>
      <c r="Y380" s="42">
        <v>0</v>
      </c>
      <c r="Z380" s="42">
        <v>0</v>
      </c>
      <c r="AA380" s="42">
        <v>0</v>
      </c>
      <c r="AB380" s="42">
        <v>28148.34</v>
      </c>
      <c r="AC380" s="42">
        <v>1011510.51</v>
      </c>
      <c r="AD380" s="42">
        <v>0</v>
      </c>
      <c r="AE380" s="42">
        <v>0</v>
      </c>
      <c r="AG380" s="22"/>
      <c r="AH380" s="43"/>
    </row>
    <row r="381" spans="1:34" s="41" customFormat="1" hidden="1" outlineLevel="2" x14ac:dyDescent="0.2">
      <c r="B381" s="2" t="s">
        <v>266</v>
      </c>
      <c r="C381" s="2" t="s">
        <v>267</v>
      </c>
      <c r="D381" s="2" t="s">
        <v>417</v>
      </c>
      <c r="E381" s="42">
        <f t="shared" si="32"/>
        <v>24825.69</v>
      </c>
      <c r="F381" s="42">
        <v>0</v>
      </c>
      <c r="G381" s="42">
        <v>0</v>
      </c>
      <c r="H381" s="42">
        <v>0</v>
      </c>
      <c r="I381" s="42">
        <v>0</v>
      </c>
      <c r="J381" s="42">
        <v>0</v>
      </c>
      <c r="K381" s="42">
        <v>0</v>
      </c>
      <c r="L381" s="42">
        <v>0</v>
      </c>
      <c r="M381" s="42">
        <v>0</v>
      </c>
      <c r="N381" s="42">
        <v>0</v>
      </c>
      <c r="O381" s="42">
        <v>0</v>
      </c>
      <c r="P381" s="42">
        <v>0</v>
      </c>
      <c r="Q381" s="42">
        <v>0</v>
      </c>
      <c r="R381" s="42">
        <v>0</v>
      </c>
      <c r="S381" s="42">
        <v>24825.69</v>
      </c>
      <c r="T381" s="42">
        <v>0</v>
      </c>
      <c r="U381" s="42">
        <v>0</v>
      </c>
      <c r="V381" s="42">
        <v>0</v>
      </c>
      <c r="W381" s="42">
        <v>0</v>
      </c>
      <c r="X381" s="42">
        <v>0</v>
      </c>
      <c r="Y381" s="42">
        <v>0</v>
      </c>
      <c r="Z381" s="42">
        <v>0</v>
      </c>
      <c r="AA381" s="42">
        <v>0</v>
      </c>
      <c r="AB381" s="42">
        <v>0</v>
      </c>
      <c r="AC381" s="42">
        <v>0</v>
      </c>
      <c r="AD381" s="42">
        <v>0</v>
      </c>
      <c r="AE381" s="42">
        <v>0</v>
      </c>
      <c r="AG381" s="22"/>
      <c r="AH381" s="43"/>
    </row>
    <row r="382" spans="1:34" ht="15.75" customHeight="1" outlineLevel="1" collapsed="1" x14ac:dyDescent="0.2">
      <c r="A382" s="1">
        <v>54</v>
      </c>
      <c r="B382" s="15" t="s">
        <v>268</v>
      </c>
      <c r="D382" s="31" t="s">
        <v>269</v>
      </c>
      <c r="E382" s="47">
        <f t="shared" ref="E382:AE382" si="34">SUBTOTAL(9,E376:E381)</f>
        <v>12299236.360000001</v>
      </c>
      <c r="F382" s="47">
        <f t="shared" si="34"/>
        <v>356819.02</v>
      </c>
      <c r="G382" s="47">
        <f t="shared" si="34"/>
        <v>179036.43</v>
      </c>
      <c r="H382" s="47">
        <f t="shared" si="34"/>
        <v>254295.25</v>
      </c>
      <c r="I382" s="47">
        <f t="shared" si="34"/>
        <v>90816</v>
      </c>
      <c r="J382" s="47">
        <f t="shared" si="34"/>
        <v>494191.6</v>
      </c>
      <c r="K382" s="35">
        <f t="shared" si="34"/>
        <v>281863.73000000004</v>
      </c>
      <c r="L382" s="35">
        <f t="shared" si="34"/>
        <v>2668924.98</v>
      </c>
      <c r="M382" s="35">
        <f t="shared" si="34"/>
        <v>0</v>
      </c>
      <c r="N382" s="35">
        <f t="shared" si="34"/>
        <v>378602.28</v>
      </c>
      <c r="O382" s="35">
        <f t="shared" si="34"/>
        <v>139357.75</v>
      </c>
      <c r="P382" s="35">
        <f t="shared" si="34"/>
        <v>952727.62000000081</v>
      </c>
      <c r="Q382" s="35">
        <f t="shared" si="34"/>
        <v>136868.47</v>
      </c>
      <c r="R382" s="47">
        <f t="shared" si="34"/>
        <v>296653.38</v>
      </c>
      <c r="S382" s="35">
        <f t="shared" si="34"/>
        <v>24825.69</v>
      </c>
      <c r="T382" s="35">
        <f t="shared" si="34"/>
        <v>1259903.54</v>
      </c>
      <c r="U382" s="35">
        <f t="shared" si="34"/>
        <v>1015503.42</v>
      </c>
      <c r="V382" s="35">
        <f t="shared" si="34"/>
        <v>262780.77</v>
      </c>
      <c r="W382" s="35">
        <f t="shared" si="34"/>
        <v>832171.23999999987</v>
      </c>
      <c r="X382" s="35">
        <f t="shared" si="34"/>
        <v>775382.63000000012</v>
      </c>
      <c r="Y382" s="35">
        <f t="shared" si="34"/>
        <v>491665.16</v>
      </c>
      <c r="Z382" s="35">
        <f t="shared" si="34"/>
        <v>44414.59</v>
      </c>
      <c r="AA382" s="35">
        <f t="shared" si="34"/>
        <v>244961.59</v>
      </c>
      <c r="AB382" s="35">
        <f t="shared" si="34"/>
        <v>28148.34</v>
      </c>
      <c r="AC382" s="35">
        <f t="shared" si="34"/>
        <v>1011510.51</v>
      </c>
      <c r="AD382" s="35">
        <f t="shared" si="34"/>
        <v>37708.18</v>
      </c>
      <c r="AE382" s="35">
        <f t="shared" si="34"/>
        <v>40104.19</v>
      </c>
      <c r="AG382" s="22"/>
    </row>
    <row r="383" spans="1:34" s="41" customFormat="1" hidden="1" outlineLevel="2" x14ac:dyDescent="0.2">
      <c r="B383" s="2" t="s">
        <v>270</v>
      </c>
      <c r="C383" s="2" t="s">
        <v>221</v>
      </c>
      <c r="D383" s="2" t="s">
        <v>402</v>
      </c>
      <c r="E383" s="42">
        <f t="shared" si="32"/>
        <v>1276862.6800000002</v>
      </c>
      <c r="F383" s="42">
        <v>27246.2</v>
      </c>
      <c r="G383" s="42">
        <v>13671.41</v>
      </c>
      <c r="H383" s="42">
        <v>15023.210000000001</v>
      </c>
      <c r="I383" s="42">
        <v>8866.630000000001</v>
      </c>
      <c r="J383" s="42">
        <v>58632.460000000006</v>
      </c>
      <c r="K383" s="42">
        <v>27499.83</v>
      </c>
      <c r="L383" s="42">
        <v>306886.48000000004</v>
      </c>
      <c r="M383" s="42">
        <v>0</v>
      </c>
      <c r="N383" s="42">
        <v>28910.170000000002</v>
      </c>
      <c r="O383" s="42">
        <v>13606.37</v>
      </c>
      <c r="P383" s="42">
        <v>93093.080000000045</v>
      </c>
      <c r="Q383" s="42">
        <v>13362.59</v>
      </c>
      <c r="R383" s="42">
        <v>35208.1</v>
      </c>
      <c r="S383" s="42">
        <v>2404.39</v>
      </c>
      <c r="T383" s="42">
        <v>149472.18000000005</v>
      </c>
      <c r="U383" s="42">
        <v>120553.32</v>
      </c>
      <c r="V383" s="42">
        <v>25656.449999999997</v>
      </c>
      <c r="W383" s="42">
        <v>83553.539999999994</v>
      </c>
      <c r="X383" s="42">
        <v>75599.03</v>
      </c>
      <c r="Y383" s="42">
        <v>57714.03</v>
      </c>
      <c r="Z383" s="42">
        <v>4087.04</v>
      </c>
      <c r="AA383" s="42">
        <v>29057.62</v>
      </c>
      <c r="AB383" s="42">
        <v>2149.66</v>
      </c>
      <c r="AC383" s="42">
        <v>77236.97</v>
      </c>
      <c r="AD383" s="42">
        <v>3681.52</v>
      </c>
      <c r="AE383" s="42">
        <v>3690.4</v>
      </c>
      <c r="AG383" s="22"/>
      <c r="AH383" s="43"/>
    </row>
    <row r="384" spans="1:34" s="41" customFormat="1" hidden="1" outlineLevel="2" x14ac:dyDescent="0.2">
      <c r="B384" s="2" t="s">
        <v>270</v>
      </c>
      <c r="C384" s="2" t="s">
        <v>222</v>
      </c>
      <c r="D384" s="2" t="s">
        <v>403</v>
      </c>
      <c r="E384" s="42">
        <f t="shared" si="32"/>
        <v>106541.71000000004</v>
      </c>
      <c r="F384" s="42">
        <v>4671.9699999999993</v>
      </c>
      <c r="G384" s="42">
        <v>2343.92</v>
      </c>
      <c r="H384" s="42">
        <v>2577.4899999999998</v>
      </c>
      <c r="I384" s="42">
        <v>1520.1</v>
      </c>
      <c r="J384" s="42">
        <v>0</v>
      </c>
      <c r="K384" s="42">
        <v>584.83000000000004</v>
      </c>
      <c r="L384" s="42">
        <v>36960.100000000013</v>
      </c>
      <c r="M384" s="42">
        <v>0</v>
      </c>
      <c r="N384" s="42">
        <v>4956.41</v>
      </c>
      <c r="O384" s="42">
        <v>1134.03</v>
      </c>
      <c r="P384" s="42">
        <v>8742.220000000003</v>
      </c>
      <c r="Q384" s="42">
        <v>0</v>
      </c>
      <c r="R384" s="42">
        <v>0</v>
      </c>
      <c r="S384" s="42">
        <v>412.22</v>
      </c>
      <c r="T384" s="42">
        <v>0</v>
      </c>
      <c r="U384" s="42">
        <v>0</v>
      </c>
      <c r="V384" s="42">
        <v>0</v>
      </c>
      <c r="W384" s="42">
        <v>10331.570000000002</v>
      </c>
      <c r="X384" s="42">
        <v>9494.7000000000007</v>
      </c>
      <c r="Y384" s="42">
        <v>7867.46</v>
      </c>
      <c r="Z384" s="42">
        <v>700.71</v>
      </c>
      <c r="AA384" s="42">
        <v>0</v>
      </c>
      <c r="AB384" s="42">
        <v>368.45</v>
      </c>
      <c r="AC384" s="42">
        <v>13242.820000000002</v>
      </c>
      <c r="AD384" s="42">
        <v>0</v>
      </c>
      <c r="AE384" s="42">
        <v>632.71</v>
      </c>
      <c r="AG384" s="22"/>
      <c r="AH384" s="43"/>
    </row>
    <row r="385" spans="1:34" s="41" customFormat="1" hidden="1" outlineLevel="2" x14ac:dyDescent="0.2">
      <c r="B385" s="2" t="s">
        <v>270</v>
      </c>
      <c r="C385" s="2" t="s">
        <v>223</v>
      </c>
      <c r="D385" s="2" t="s">
        <v>404</v>
      </c>
      <c r="E385" s="42">
        <f t="shared" si="32"/>
        <v>433273.16000000003</v>
      </c>
      <c r="F385" s="42">
        <v>10716.630000000001</v>
      </c>
      <c r="G385" s="42">
        <v>5377.68</v>
      </c>
      <c r="H385" s="42">
        <v>5920.07</v>
      </c>
      <c r="I385" s="42">
        <v>3487.67</v>
      </c>
      <c r="J385" s="42">
        <v>23061.02</v>
      </c>
      <c r="K385" s="42">
        <v>10834.32</v>
      </c>
      <c r="L385" s="42">
        <v>120720.53999999998</v>
      </c>
      <c r="M385" s="42">
        <v>0</v>
      </c>
      <c r="N385" s="42">
        <v>11371.949999999999</v>
      </c>
      <c r="O385" s="42">
        <v>2750.1600000000003</v>
      </c>
      <c r="P385" s="42">
        <v>16577.7</v>
      </c>
      <c r="Q385" s="42">
        <v>5256.4</v>
      </c>
      <c r="R385" s="42">
        <v>26.22</v>
      </c>
      <c r="S385" s="42">
        <v>945.78</v>
      </c>
      <c r="T385" s="42">
        <v>48739.079999999994</v>
      </c>
      <c r="U385" s="42">
        <v>47401.38</v>
      </c>
      <c r="V385" s="42">
        <v>10091.450000000001</v>
      </c>
      <c r="W385" s="42">
        <v>32867.86</v>
      </c>
      <c r="X385" s="42">
        <v>8361.91</v>
      </c>
      <c r="Y385" s="42">
        <v>22704.13</v>
      </c>
      <c r="Z385" s="42">
        <v>1607.66</v>
      </c>
      <c r="AA385" s="42">
        <v>10326.120000000001</v>
      </c>
      <c r="AB385" s="42">
        <v>845.7</v>
      </c>
      <c r="AC385" s="42">
        <v>30381.949999999997</v>
      </c>
      <c r="AD385" s="42">
        <v>1448.15</v>
      </c>
      <c r="AE385" s="42">
        <v>1451.63</v>
      </c>
      <c r="AG385" s="22"/>
      <c r="AH385" s="43"/>
    </row>
    <row r="386" spans="1:34" s="41" customFormat="1" hidden="1" outlineLevel="2" x14ac:dyDescent="0.2">
      <c r="B386" s="2" t="s">
        <v>270</v>
      </c>
      <c r="C386" s="2" t="s">
        <v>224</v>
      </c>
      <c r="D386" s="2" t="s">
        <v>405</v>
      </c>
      <c r="E386" s="42">
        <f t="shared" si="32"/>
        <v>283605.63000000006</v>
      </c>
      <c r="F386" s="42">
        <v>8607.1200000000008</v>
      </c>
      <c r="G386" s="42">
        <v>4317.99</v>
      </c>
      <c r="H386" s="42">
        <v>0</v>
      </c>
      <c r="I386" s="42">
        <v>2800.49</v>
      </c>
      <c r="J386" s="42">
        <v>18515.990000000002</v>
      </c>
      <c r="K386" s="42">
        <v>1077.93</v>
      </c>
      <c r="L386" s="42">
        <v>86633.27</v>
      </c>
      <c r="M386" s="42">
        <v>0</v>
      </c>
      <c r="N386" s="42">
        <v>9130.9</v>
      </c>
      <c r="O386" s="42">
        <v>0</v>
      </c>
      <c r="P386" s="42">
        <v>0</v>
      </c>
      <c r="Q386" s="42">
        <v>0</v>
      </c>
      <c r="R386" s="42">
        <v>26.22</v>
      </c>
      <c r="S386" s="42">
        <v>759.4</v>
      </c>
      <c r="T386" s="42">
        <v>39138.520000000004</v>
      </c>
      <c r="U386" s="42">
        <v>38075.129999999997</v>
      </c>
      <c r="V386" s="42">
        <v>0</v>
      </c>
      <c r="W386" s="42">
        <v>19031.509999999998</v>
      </c>
      <c r="X386" s="42">
        <v>291.24</v>
      </c>
      <c r="Y386" s="42">
        <v>18229.82</v>
      </c>
      <c r="Z386" s="42">
        <v>1290.8599999999999</v>
      </c>
      <c r="AA386" s="42">
        <v>8292.98</v>
      </c>
      <c r="AB386" s="42">
        <v>679.07999999999993</v>
      </c>
      <c r="AC386" s="42">
        <v>24396.400000000001</v>
      </c>
      <c r="AD386" s="42">
        <v>1145.19</v>
      </c>
      <c r="AE386" s="42">
        <v>1165.5899999999999</v>
      </c>
      <c r="AG386" s="22"/>
      <c r="AH386" s="43"/>
    </row>
    <row r="387" spans="1:34" s="41" customFormat="1" hidden="1" outlineLevel="2" x14ac:dyDescent="0.2">
      <c r="B387" s="2" t="s">
        <v>270</v>
      </c>
      <c r="C387" s="2" t="s">
        <v>225</v>
      </c>
      <c r="D387" s="2" t="s">
        <v>406</v>
      </c>
      <c r="E387" s="42">
        <f t="shared" si="32"/>
        <v>86850.900000000009</v>
      </c>
      <c r="F387" s="42">
        <v>2808.2599999999998</v>
      </c>
      <c r="G387" s="42">
        <v>1409.65</v>
      </c>
      <c r="H387" s="42">
        <v>1551.8400000000001</v>
      </c>
      <c r="I387" s="42">
        <v>914.24</v>
      </c>
      <c r="J387" s="42">
        <v>6044.16</v>
      </c>
      <c r="K387" s="42">
        <v>2840.1400000000003</v>
      </c>
      <c r="L387" s="42">
        <v>10717.779999999999</v>
      </c>
      <c r="M387" s="42">
        <v>0</v>
      </c>
      <c r="N387" s="42">
        <v>2981.09</v>
      </c>
      <c r="O387" s="42">
        <v>720.84999999999991</v>
      </c>
      <c r="P387" s="42">
        <v>4291.3999999999996</v>
      </c>
      <c r="Q387" s="42">
        <v>1377.82</v>
      </c>
      <c r="R387" s="42">
        <v>13.11</v>
      </c>
      <c r="S387" s="42">
        <v>247.91</v>
      </c>
      <c r="T387" s="42">
        <v>12776.310000000001</v>
      </c>
      <c r="U387" s="42">
        <v>12437.23</v>
      </c>
      <c r="V387" s="42">
        <v>2645.4300000000003</v>
      </c>
      <c r="W387" s="42">
        <v>7275.17</v>
      </c>
      <c r="X387" s="42">
        <v>2210.0800000000004</v>
      </c>
      <c r="Y387" s="42">
        <v>1513.46</v>
      </c>
      <c r="Z387" s="42">
        <v>421.41</v>
      </c>
      <c r="AA387" s="42">
        <v>2707</v>
      </c>
      <c r="AB387" s="42">
        <v>221.7</v>
      </c>
      <c r="AC387" s="42">
        <v>7964.75</v>
      </c>
      <c r="AD387" s="42">
        <v>379.6</v>
      </c>
      <c r="AE387" s="42">
        <v>380.51</v>
      </c>
      <c r="AG387" s="22"/>
      <c r="AH387" s="43"/>
    </row>
    <row r="388" spans="1:34" ht="15.75" customHeight="1" outlineLevel="1" collapsed="1" x14ac:dyDescent="0.2">
      <c r="A388" s="1">
        <v>55</v>
      </c>
      <c r="B388" s="15" t="s">
        <v>271</v>
      </c>
      <c r="D388" s="31" t="s">
        <v>272</v>
      </c>
      <c r="E388" s="47">
        <f t="shared" ref="E388:AE388" si="35">SUBTOTAL(9,E383:E387)</f>
        <v>2187134.08</v>
      </c>
      <c r="F388" s="47">
        <f t="shared" si="35"/>
        <v>54050.180000000008</v>
      </c>
      <c r="G388" s="47">
        <f t="shared" si="35"/>
        <v>27120.65</v>
      </c>
      <c r="H388" s="47">
        <f t="shared" si="35"/>
        <v>25072.61</v>
      </c>
      <c r="I388" s="47">
        <f t="shared" si="35"/>
        <v>17589.13</v>
      </c>
      <c r="J388" s="47">
        <f t="shared" si="35"/>
        <v>106253.63000000002</v>
      </c>
      <c r="K388" s="35">
        <f t="shared" si="35"/>
        <v>42837.05</v>
      </c>
      <c r="L388" s="35">
        <f t="shared" si="35"/>
        <v>561918.17000000004</v>
      </c>
      <c r="M388" s="35">
        <f t="shared" si="35"/>
        <v>0</v>
      </c>
      <c r="N388" s="35">
        <f t="shared" si="35"/>
        <v>57350.520000000004</v>
      </c>
      <c r="O388" s="35">
        <f t="shared" si="35"/>
        <v>18211.41</v>
      </c>
      <c r="P388" s="35">
        <f t="shared" si="35"/>
        <v>122704.40000000004</v>
      </c>
      <c r="Q388" s="35">
        <f t="shared" si="35"/>
        <v>19996.809999999998</v>
      </c>
      <c r="R388" s="47">
        <f t="shared" si="35"/>
        <v>35273.65</v>
      </c>
      <c r="S388" s="35">
        <f t="shared" si="35"/>
        <v>4769.6999999999989</v>
      </c>
      <c r="T388" s="35">
        <f t="shared" si="35"/>
        <v>250126.09000000003</v>
      </c>
      <c r="U388" s="35">
        <f t="shared" si="35"/>
        <v>218467.06000000003</v>
      </c>
      <c r="V388" s="35">
        <f t="shared" si="35"/>
        <v>38393.329999999994</v>
      </c>
      <c r="W388" s="35">
        <f t="shared" si="35"/>
        <v>153059.65000000002</v>
      </c>
      <c r="X388" s="35">
        <f t="shared" si="35"/>
        <v>95956.96</v>
      </c>
      <c r="Y388" s="35">
        <f t="shared" si="35"/>
        <v>108028.90000000001</v>
      </c>
      <c r="Z388" s="35">
        <f t="shared" si="35"/>
        <v>8107.6799999999994</v>
      </c>
      <c r="AA388" s="35">
        <f t="shared" si="35"/>
        <v>50383.72</v>
      </c>
      <c r="AB388" s="35">
        <f t="shared" si="35"/>
        <v>4264.5899999999992</v>
      </c>
      <c r="AC388" s="35">
        <f t="shared" si="35"/>
        <v>153222.89000000001</v>
      </c>
      <c r="AD388" s="35">
        <f t="shared" si="35"/>
        <v>6654.4600000000009</v>
      </c>
      <c r="AE388" s="35">
        <f t="shared" si="35"/>
        <v>7320.8400000000011</v>
      </c>
      <c r="AG388" s="22"/>
    </row>
    <row r="389" spans="1:34" s="41" customFormat="1" hidden="1" outlineLevel="2" x14ac:dyDescent="0.2">
      <c r="B389" s="2"/>
      <c r="C389" s="2" t="s">
        <v>233</v>
      </c>
      <c r="D389" s="2" t="s">
        <v>407</v>
      </c>
      <c r="E389" s="42">
        <f t="shared" si="32"/>
        <v>56345582.07</v>
      </c>
      <c r="F389" s="42">
        <v>1202412.0499999998</v>
      </c>
      <c r="G389" s="42">
        <v>603317.36</v>
      </c>
      <c r="H389" s="42">
        <v>662965.96</v>
      </c>
      <c r="I389" s="42">
        <v>391284.20999999996</v>
      </c>
      <c r="J389" s="42">
        <v>2587438.8000000003</v>
      </c>
      <c r="K389" s="42">
        <v>1213539.8399999999</v>
      </c>
      <c r="L389" s="42">
        <v>13542995.719999999</v>
      </c>
      <c r="M389" s="42">
        <v>0</v>
      </c>
      <c r="N389" s="42">
        <v>1275808.6000000001</v>
      </c>
      <c r="O389" s="42">
        <v>600444.84</v>
      </c>
      <c r="P389" s="42">
        <v>4107835.7100000009</v>
      </c>
      <c r="Q389" s="42">
        <v>589685.48</v>
      </c>
      <c r="R389" s="42">
        <v>1553540.3699999999</v>
      </c>
      <c r="S389" s="42">
        <v>106105.19</v>
      </c>
      <c r="T389" s="42">
        <v>6596210.4799999986</v>
      </c>
      <c r="U389" s="42">
        <v>5319010.76</v>
      </c>
      <c r="V389" s="42">
        <v>1132204.17</v>
      </c>
      <c r="W389" s="42">
        <v>3687121.11</v>
      </c>
      <c r="X389" s="42">
        <v>3335393.0599999996</v>
      </c>
      <c r="Y389" s="42">
        <v>2546914</v>
      </c>
      <c r="Z389" s="42">
        <v>180360.43</v>
      </c>
      <c r="AA389" s="42">
        <v>1282339.7</v>
      </c>
      <c r="AB389" s="42">
        <v>94858.959999999992</v>
      </c>
      <c r="AC389" s="42">
        <v>3408473.5500000003</v>
      </c>
      <c r="AD389" s="42">
        <v>162464.94</v>
      </c>
      <c r="AE389" s="42">
        <v>162856.78</v>
      </c>
      <c r="AG389" s="22"/>
      <c r="AH389" s="43"/>
    </row>
    <row r="390" spans="1:34" ht="25.5" customHeight="1" outlineLevel="1" collapsed="1" x14ac:dyDescent="0.2">
      <c r="A390" s="1">
        <v>56</v>
      </c>
      <c r="B390" s="15" t="s">
        <v>234</v>
      </c>
      <c r="D390" s="48" t="s">
        <v>273</v>
      </c>
      <c r="E390" s="49">
        <f>SUBTOTAL(9,E389:E389)</f>
        <v>56345582.07</v>
      </c>
      <c r="F390" s="49">
        <f t="shared" ref="F390:AE390" si="36">SUBTOTAL(9,F389:F389)</f>
        <v>1202412.0499999998</v>
      </c>
      <c r="G390" s="49">
        <f t="shared" si="36"/>
        <v>603317.36</v>
      </c>
      <c r="H390" s="49">
        <f t="shared" si="36"/>
        <v>662965.96</v>
      </c>
      <c r="I390" s="49">
        <f t="shared" si="36"/>
        <v>391284.20999999996</v>
      </c>
      <c r="J390" s="49">
        <f t="shared" si="36"/>
        <v>2587438.8000000003</v>
      </c>
      <c r="K390" s="49">
        <f t="shared" si="36"/>
        <v>1213539.8399999999</v>
      </c>
      <c r="L390" s="49">
        <f t="shared" si="36"/>
        <v>13542995.719999999</v>
      </c>
      <c r="M390" s="49">
        <f t="shared" si="36"/>
        <v>0</v>
      </c>
      <c r="N390" s="49">
        <f t="shared" si="36"/>
        <v>1275808.6000000001</v>
      </c>
      <c r="O390" s="49">
        <f t="shared" si="36"/>
        <v>600444.84</v>
      </c>
      <c r="P390" s="49">
        <f t="shared" si="36"/>
        <v>4107835.7100000009</v>
      </c>
      <c r="Q390" s="49">
        <f t="shared" si="36"/>
        <v>589685.48</v>
      </c>
      <c r="R390" s="49">
        <f t="shared" si="36"/>
        <v>1553540.3699999999</v>
      </c>
      <c r="S390" s="49">
        <f t="shared" si="36"/>
        <v>106105.19</v>
      </c>
      <c r="T390" s="49">
        <f t="shared" si="36"/>
        <v>6596210.4799999986</v>
      </c>
      <c r="U390" s="49">
        <f t="shared" si="36"/>
        <v>5319010.76</v>
      </c>
      <c r="V390" s="49">
        <f t="shared" si="36"/>
        <v>1132204.17</v>
      </c>
      <c r="W390" s="49">
        <f t="shared" si="36"/>
        <v>3687121.11</v>
      </c>
      <c r="X390" s="49">
        <f t="shared" si="36"/>
        <v>3335393.0599999996</v>
      </c>
      <c r="Y390" s="49">
        <f t="shared" si="36"/>
        <v>2546914</v>
      </c>
      <c r="Z390" s="49">
        <f t="shared" si="36"/>
        <v>180360.43</v>
      </c>
      <c r="AA390" s="49">
        <f t="shared" si="36"/>
        <v>1282339.7</v>
      </c>
      <c r="AB390" s="49">
        <f t="shared" si="36"/>
        <v>94858.959999999992</v>
      </c>
      <c r="AC390" s="49">
        <f t="shared" si="36"/>
        <v>3408473.5500000003</v>
      </c>
      <c r="AD390" s="49">
        <f t="shared" si="36"/>
        <v>162464.94</v>
      </c>
      <c r="AE390" s="49">
        <f t="shared" si="36"/>
        <v>162856.78</v>
      </c>
      <c r="AG390" s="22"/>
    </row>
    <row r="391" spans="1:34" s="41" customFormat="1" ht="12.75" hidden="1" customHeight="1" outlineLevel="2" x14ac:dyDescent="0.2">
      <c r="B391" s="2" t="s">
        <v>274</v>
      </c>
      <c r="C391" s="2" t="s">
        <v>176</v>
      </c>
      <c r="D391" s="2" t="s">
        <v>371</v>
      </c>
      <c r="E391" s="42">
        <f t="shared" si="32"/>
        <v>1041334.63</v>
      </c>
      <c r="F391" s="42">
        <v>514114.35</v>
      </c>
      <c r="G391" s="42">
        <v>0</v>
      </c>
      <c r="H391" s="42">
        <v>0</v>
      </c>
      <c r="I391" s="42">
        <v>0</v>
      </c>
      <c r="J391" s="42">
        <v>0</v>
      </c>
      <c r="K391" s="42">
        <v>0</v>
      </c>
      <c r="L391" s="42">
        <v>0</v>
      </c>
      <c r="M391" s="42">
        <v>0</v>
      </c>
      <c r="N391" s="42">
        <v>0</v>
      </c>
      <c r="O391" s="42">
        <v>0</v>
      </c>
      <c r="P391" s="42">
        <v>0</v>
      </c>
      <c r="Q391" s="42">
        <v>0</v>
      </c>
      <c r="R391" s="42">
        <v>0</v>
      </c>
      <c r="S391" s="42">
        <v>0</v>
      </c>
      <c r="T391" s="42">
        <v>0</v>
      </c>
      <c r="U391" s="42">
        <v>0</v>
      </c>
      <c r="V391" s="42">
        <v>0</v>
      </c>
      <c r="W391" s="42">
        <v>0</v>
      </c>
      <c r="X391" s="42">
        <v>0</v>
      </c>
      <c r="Y391" s="42">
        <v>0</v>
      </c>
      <c r="Z391" s="42">
        <v>0</v>
      </c>
      <c r="AA391" s="42">
        <v>0</v>
      </c>
      <c r="AB391" s="42">
        <v>0</v>
      </c>
      <c r="AC391" s="42">
        <v>527220.28</v>
      </c>
      <c r="AD391" s="42">
        <v>0</v>
      </c>
      <c r="AE391" s="42">
        <v>0</v>
      </c>
      <c r="AG391" s="22"/>
      <c r="AH391" s="43"/>
    </row>
    <row r="392" spans="1:34" s="41" customFormat="1" ht="12.75" hidden="1" customHeight="1" outlineLevel="2" x14ac:dyDescent="0.2">
      <c r="B392" s="2" t="s">
        <v>274</v>
      </c>
      <c r="C392" s="2" t="s">
        <v>177</v>
      </c>
      <c r="D392" s="2" t="s">
        <v>372</v>
      </c>
      <c r="E392" s="42">
        <f t="shared" si="32"/>
        <v>68550.490000000005</v>
      </c>
      <c r="F392" s="42">
        <v>0</v>
      </c>
      <c r="G392" s="42">
        <v>0</v>
      </c>
      <c r="H392" s="42">
        <v>0</v>
      </c>
      <c r="I392" s="42">
        <v>0</v>
      </c>
      <c r="J392" s="42">
        <v>0</v>
      </c>
      <c r="K392" s="42">
        <v>0</v>
      </c>
      <c r="L392" s="42">
        <v>0</v>
      </c>
      <c r="M392" s="42">
        <v>0</v>
      </c>
      <c r="N392" s="42">
        <v>0</v>
      </c>
      <c r="O392" s="42">
        <v>0</v>
      </c>
      <c r="P392" s="42">
        <v>0</v>
      </c>
      <c r="Q392" s="42">
        <v>0</v>
      </c>
      <c r="R392" s="42">
        <v>0</v>
      </c>
      <c r="S392" s="42">
        <v>0</v>
      </c>
      <c r="T392" s="42">
        <v>0</v>
      </c>
      <c r="U392" s="42">
        <v>68550.490000000005</v>
      </c>
      <c r="V392" s="42">
        <v>0</v>
      </c>
      <c r="W392" s="42">
        <v>0</v>
      </c>
      <c r="X392" s="42">
        <v>0</v>
      </c>
      <c r="Y392" s="42">
        <v>0</v>
      </c>
      <c r="Z392" s="42">
        <v>0</v>
      </c>
      <c r="AA392" s="42">
        <v>0</v>
      </c>
      <c r="AB392" s="42">
        <v>0</v>
      </c>
      <c r="AC392" s="42">
        <v>0</v>
      </c>
      <c r="AD392" s="42">
        <v>0</v>
      </c>
      <c r="AE392" s="42">
        <v>0</v>
      </c>
      <c r="AG392" s="22"/>
      <c r="AH392" s="43"/>
    </row>
    <row r="393" spans="1:34" s="41" customFormat="1" ht="12.75" hidden="1" customHeight="1" outlineLevel="2" x14ac:dyDescent="0.2">
      <c r="B393" s="2" t="s">
        <v>274</v>
      </c>
      <c r="C393" s="2" t="s">
        <v>178</v>
      </c>
      <c r="D393" s="2" t="s">
        <v>373</v>
      </c>
      <c r="E393" s="42">
        <f t="shared" si="32"/>
        <v>304638.31</v>
      </c>
      <c r="F393" s="42">
        <v>0</v>
      </c>
      <c r="G393" s="42">
        <v>0</v>
      </c>
      <c r="H393" s="42">
        <v>0</v>
      </c>
      <c r="I393" s="42">
        <v>0</v>
      </c>
      <c r="J393" s="42">
        <v>0</v>
      </c>
      <c r="K393" s="42">
        <v>0</v>
      </c>
      <c r="L393" s="42">
        <v>0</v>
      </c>
      <c r="M393" s="42">
        <v>0</v>
      </c>
      <c r="N393" s="42">
        <v>0</v>
      </c>
      <c r="O393" s="42">
        <v>0</v>
      </c>
      <c r="P393" s="42">
        <v>0</v>
      </c>
      <c r="Q393" s="42">
        <v>0</v>
      </c>
      <c r="R393" s="42">
        <v>0</v>
      </c>
      <c r="S393" s="42">
        <v>0</v>
      </c>
      <c r="T393" s="42">
        <v>0</v>
      </c>
      <c r="U393" s="42">
        <v>304638.31</v>
      </c>
      <c r="V393" s="42">
        <v>0</v>
      </c>
      <c r="W393" s="42">
        <v>0</v>
      </c>
      <c r="X393" s="42">
        <v>0</v>
      </c>
      <c r="Y393" s="42">
        <v>0</v>
      </c>
      <c r="Z393" s="42">
        <v>0</v>
      </c>
      <c r="AA393" s="42">
        <v>0</v>
      </c>
      <c r="AB393" s="42">
        <v>0</v>
      </c>
      <c r="AC393" s="42">
        <v>0</v>
      </c>
      <c r="AD393" s="42">
        <v>0</v>
      </c>
      <c r="AE393" s="42">
        <v>0</v>
      </c>
      <c r="AG393" s="22"/>
      <c r="AH393" s="43"/>
    </row>
    <row r="394" spans="1:34" s="41" customFormat="1" ht="12.75" hidden="1" customHeight="1" outlineLevel="2" x14ac:dyDescent="0.2">
      <c r="B394" s="2" t="s">
        <v>274</v>
      </c>
      <c r="C394" s="2" t="s">
        <v>179</v>
      </c>
      <c r="D394" s="2" t="s">
        <v>374</v>
      </c>
      <c r="E394" s="42">
        <f t="shared" si="32"/>
        <v>4172788.72</v>
      </c>
      <c r="F394" s="42">
        <v>0</v>
      </c>
      <c r="G394" s="42">
        <v>0</v>
      </c>
      <c r="H394" s="42">
        <v>0</v>
      </c>
      <c r="I394" s="42">
        <v>0</v>
      </c>
      <c r="J394" s="42">
        <v>0</v>
      </c>
      <c r="K394" s="42">
        <v>0</v>
      </c>
      <c r="L394" s="42">
        <v>235100.9</v>
      </c>
      <c r="M394" s="42">
        <v>0</v>
      </c>
      <c r="N394" s="42">
        <v>0</v>
      </c>
      <c r="O394" s="42">
        <v>0</v>
      </c>
      <c r="P394" s="42">
        <v>0</v>
      </c>
      <c r="Q394" s="42">
        <v>0</v>
      </c>
      <c r="R394" s="42">
        <v>0</v>
      </c>
      <c r="S394" s="42">
        <v>0</v>
      </c>
      <c r="T394" s="42">
        <v>2482752.64</v>
      </c>
      <c r="U394" s="42">
        <v>1280792.52</v>
      </c>
      <c r="V394" s="42">
        <v>0</v>
      </c>
      <c r="W394" s="42">
        <v>0</v>
      </c>
      <c r="X394" s="42">
        <v>0</v>
      </c>
      <c r="Y394" s="42">
        <v>174142.66</v>
      </c>
      <c r="Z394" s="42">
        <v>0</v>
      </c>
      <c r="AA394" s="42">
        <v>0</v>
      </c>
      <c r="AB394" s="42">
        <v>0</v>
      </c>
      <c r="AC394" s="42">
        <v>0</v>
      </c>
      <c r="AD394" s="42">
        <v>0</v>
      </c>
      <c r="AE394" s="42">
        <v>0</v>
      </c>
      <c r="AG394" s="22"/>
      <c r="AH394" s="43"/>
    </row>
    <row r="395" spans="1:34" s="41" customFormat="1" ht="12.75" hidden="1" customHeight="1" outlineLevel="2" x14ac:dyDescent="0.2">
      <c r="B395" s="2" t="s">
        <v>274</v>
      </c>
      <c r="C395" s="2" t="s">
        <v>180</v>
      </c>
      <c r="D395" s="2" t="s">
        <v>375</v>
      </c>
      <c r="E395" s="42">
        <f t="shared" si="32"/>
        <v>1945160.87</v>
      </c>
      <c r="F395" s="42">
        <v>0</v>
      </c>
      <c r="G395" s="42">
        <v>0</v>
      </c>
      <c r="H395" s="42">
        <v>0</v>
      </c>
      <c r="I395" s="42">
        <v>0</v>
      </c>
      <c r="J395" s="42">
        <v>0</v>
      </c>
      <c r="K395" s="42">
        <v>0</v>
      </c>
      <c r="L395" s="42">
        <v>1059035.3600000001</v>
      </c>
      <c r="M395" s="42">
        <v>0</v>
      </c>
      <c r="N395" s="42">
        <v>0</v>
      </c>
      <c r="O395" s="42">
        <v>0</v>
      </c>
      <c r="P395" s="42">
        <v>0</v>
      </c>
      <c r="Q395" s="42">
        <v>0</v>
      </c>
      <c r="R395" s="42">
        <v>0</v>
      </c>
      <c r="S395" s="42">
        <v>0</v>
      </c>
      <c r="T395" s="42">
        <v>0</v>
      </c>
      <c r="U395" s="42">
        <v>784342.45</v>
      </c>
      <c r="V395" s="42">
        <v>0</v>
      </c>
      <c r="W395" s="42">
        <v>0</v>
      </c>
      <c r="X395" s="42">
        <v>0</v>
      </c>
      <c r="Y395" s="42">
        <v>101783.06</v>
      </c>
      <c r="Z395" s="42">
        <v>0</v>
      </c>
      <c r="AA395" s="42">
        <v>0</v>
      </c>
      <c r="AB395" s="42">
        <v>0</v>
      </c>
      <c r="AC395" s="42">
        <v>0</v>
      </c>
      <c r="AD395" s="42">
        <v>0</v>
      </c>
      <c r="AE395" s="42">
        <v>0</v>
      </c>
      <c r="AG395" s="22"/>
      <c r="AH395" s="43"/>
    </row>
    <row r="396" spans="1:34" s="41" customFormat="1" ht="12.75" hidden="1" customHeight="1" outlineLevel="2" x14ac:dyDescent="0.2">
      <c r="B396" s="2" t="s">
        <v>274</v>
      </c>
      <c r="C396" s="2" t="s">
        <v>181</v>
      </c>
      <c r="D396" s="2" t="s">
        <v>376</v>
      </c>
      <c r="E396" s="42">
        <f t="shared" si="32"/>
        <v>21215.74</v>
      </c>
      <c r="F396" s="42">
        <v>0</v>
      </c>
      <c r="G396" s="42">
        <v>0</v>
      </c>
      <c r="H396" s="42">
        <v>0</v>
      </c>
      <c r="I396" s="42">
        <v>0</v>
      </c>
      <c r="J396" s="42">
        <v>0</v>
      </c>
      <c r="K396" s="42">
        <v>0</v>
      </c>
      <c r="L396" s="42">
        <v>0</v>
      </c>
      <c r="M396" s="42">
        <v>0</v>
      </c>
      <c r="N396" s="42">
        <v>0</v>
      </c>
      <c r="O396" s="42">
        <v>0</v>
      </c>
      <c r="P396" s="42">
        <v>0</v>
      </c>
      <c r="Q396" s="42">
        <v>0</v>
      </c>
      <c r="R396" s="42">
        <v>0</v>
      </c>
      <c r="S396" s="42">
        <v>0</v>
      </c>
      <c r="T396" s="42">
        <v>21215.74</v>
      </c>
      <c r="U396" s="42">
        <v>0</v>
      </c>
      <c r="V396" s="42">
        <v>0</v>
      </c>
      <c r="W396" s="42">
        <v>0</v>
      </c>
      <c r="X396" s="42">
        <v>0</v>
      </c>
      <c r="Y396" s="42">
        <v>0</v>
      </c>
      <c r="Z396" s="42">
        <v>0</v>
      </c>
      <c r="AA396" s="42">
        <v>0</v>
      </c>
      <c r="AB396" s="42">
        <v>0</v>
      </c>
      <c r="AC396" s="42">
        <v>0</v>
      </c>
      <c r="AD396" s="42">
        <v>0</v>
      </c>
      <c r="AE396" s="42">
        <v>0</v>
      </c>
      <c r="AG396" s="22"/>
      <c r="AH396" s="43"/>
    </row>
    <row r="397" spans="1:34" s="41" customFormat="1" ht="12.75" hidden="1" customHeight="1" outlineLevel="2" x14ac:dyDescent="0.2">
      <c r="B397" s="2" t="s">
        <v>274</v>
      </c>
      <c r="C397" s="2" t="s">
        <v>182</v>
      </c>
      <c r="D397" s="2" t="s">
        <v>377</v>
      </c>
      <c r="E397" s="42">
        <f t="shared" si="32"/>
        <v>1370791.2900000003</v>
      </c>
      <c r="F397" s="42">
        <v>0</v>
      </c>
      <c r="G397" s="42">
        <v>0</v>
      </c>
      <c r="H397" s="42">
        <v>0</v>
      </c>
      <c r="I397" s="42">
        <v>0</v>
      </c>
      <c r="J397" s="42">
        <v>0</v>
      </c>
      <c r="K397" s="42">
        <v>0</v>
      </c>
      <c r="L397" s="42">
        <v>0</v>
      </c>
      <c r="M397" s="42">
        <v>0</v>
      </c>
      <c r="N397" s="42">
        <v>0</v>
      </c>
      <c r="O397" s="42">
        <v>0</v>
      </c>
      <c r="P397" s="42">
        <v>0</v>
      </c>
      <c r="Q397" s="42">
        <v>0</v>
      </c>
      <c r="R397" s="42">
        <v>754053.82</v>
      </c>
      <c r="S397" s="42">
        <v>0</v>
      </c>
      <c r="T397" s="42">
        <v>553522.6100000001</v>
      </c>
      <c r="U397" s="42">
        <v>0</v>
      </c>
      <c r="V397" s="42">
        <v>0</v>
      </c>
      <c r="W397" s="42">
        <v>0</v>
      </c>
      <c r="X397" s="42">
        <v>0</v>
      </c>
      <c r="Y397" s="42">
        <v>0</v>
      </c>
      <c r="Z397" s="42">
        <v>0</v>
      </c>
      <c r="AA397" s="42">
        <v>63214.86</v>
      </c>
      <c r="AB397" s="42">
        <v>0</v>
      </c>
      <c r="AC397" s="42">
        <v>0</v>
      </c>
      <c r="AD397" s="42">
        <v>0</v>
      </c>
      <c r="AE397" s="42">
        <v>0</v>
      </c>
      <c r="AG397" s="22"/>
      <c r="AH397" s="43"/>
    </row>
    <row r="398" spans="1:34" s="41" customFormat="1" ht="12.75" hidden="1" customHeight="1" outlineLevel="2" x14ac:dyDescent="0.2">
      <c r="B398" s="2" t="s">
        <v>274</v>
      </c>
      <c r="C398" s="2" t="s">
        <v>183</v>
      </c>
      <c r="D398" s="2" t="s">
        <v>378</v>
      </c>
      <c r="E398" s="42">
        <f t="shared" si="32"/>
        <v>58435.07</v>
      </c>
      <c r="F398" s="42">
        <v>0</v>
      </c>
      <c r="G398" s="42">
        <v>0</v>
      </c>
      <c r="H398" s="42">
        <v>0</v>
      </c>
      <c r="I398" s="42">
        <v>0</v>
      </c>
      <c r="J398" s="42">
        <v>0</v>
      </c>
      <c r="K398" s="42">
        <v>0</v>
      </c>
      <c r="L398" s="42">
        <v>0</v>
      </c>
      <c r="M398" s="42">
        <v>0</v>
      </c>
      <c r="N398" s="42">
        <v>0</v>
      </c>
      <c r="O398" s="42">
        <v>0</v>
      </c>
      <c r="P398" s="42">
        <v>0</v>
      </c>
      <c r="Q398" s="42">
        <v>0</v>
      </c>
      <c r="R398" s="42">
        <v>0</v>
      </c>
      <c r="S398" s="42">
        <v>0</v>
      </c>
      <c r="T398" s="42">
        <v>0</v>
      </c>
      <c r="U398" s="42">
        <v>0</v>
      </c>
      <c r="V398" s="42">
        <v>0</v>
      </c>
      <c r="W398" s="42">
        <v>0</v>
      </c>
      <c r="X398" s="42">
        <v>0</v>
      </c>
      <c r="Y398" s="42">
        <v>0</v>
      </c>
      <c r="Z398" s="42">
        <v>0</v>
      </c>
      <c r="AA398" s="42">
        <v>0</v>
      </c>
      <c r="AB398" s="42">
        <v>0</v>
      </c>
      <c r="AC398" s="42">
        <v>58435.07</v>
      </c>
      <c r="AD398" s="42">
        <v>0</v>
      </c>
      <c r="AE398" s="42">
        <v>0</v>
      </c>
      <c r="AG398" s="22"/>
      <c r="AH398" s="43"/>
    </row>
    <row r="399" spans="1:34" s="41" customFormat="1" ht="12.75" hidden="1" customHeight="1" outlineLevel="2" x14ac:dyDescent="0.2">
      <c r="B399" s="2" t="s">
        <v>274</v>
      </c>
      <c r="C399" s="2" t="s">
        <v>184</v>
      </c>
      <c r="D399" s="2" t="s">
        <v>379</v>
      </c>
      <c r="E399" s="42">
        <f t="shared" si="32"/>
        <v>592536.55999999994</v>
      </c>
      <c r="F399" s="42">
        <v>0</v>
      </c>
      <c r="G399" s="42">
        <v>0</v>
      </c>
      <c r="H399" s="42">
        <v>0</v>
      </c>
      <c r="I399" s="42">
        <v>0</v>
      </c>
      <c r="J399" s="42">
        <v>0</v>
      </c>
      <c r="K399" s="42">
        <v>0</v>
      </c>
      <c r="L399" s="42">
        <v>0</v>
      </c>
      <c r="M399" s="42">
        <v>0</v>
      </c>
      <c r="N399" s="42">
        <v>0</v>
      </c>
      <c r="O399" s="42">
        <v>0</v>
      </c>
      <c r="P399" s="42">
        <v>0</v>
      </c>
      <c r="Q399" s="42">
        <v>0</v>
      </c>
      <c r="R399" s="42">
        <v>0</v>
      </c>
      <c r="S399" s="42">
        <v>0</v>
      </c>
      <c r="T399" s="42">
        <v>0</v>
      </c>
      <c r="U399" s="42">
        <v>0</v>
      </c>
      <c r="V399" s="42">
        <v>0</v>
      </c>
      <c r="W399" s="42">
        <v>0</v>
      </c>
      <c r="X399" s="42">
        <v>0</v>
      </c>
      <c r="Y399" s="42">
        <v>0</v>
      </c>
      <c r="Z399" s="42">
        <v>0</v>
      </c>
      <c r="AA399" s="42">
        <v>0</v>
      </c>
      <c r="AB399" s="42">
        <v>43231.57</v>
      </c>
      <c r="AC399" s="42">
        <v>549304.99</v>
      </c>
      <c r="AD399" s="42">
        <v>0</v>
      </c>
      <c r="AE399" s="42">
        <v>0</v>
      </c>
      <c r="AG399" s="22"/>
      <c r="AH399" s="43"/>
    </row>
    <row r="400" spans="1:34" s="41" customFormat="1" ht="12.75" hidden="1" customHeight="1" outlineLevel="2" x14ac:dyDescent="0.2">
      <c r="B400" s="2" t="s">
        <v>274</v>
      </c>
      <c r="C400" s="2" t="s">
        <v>185</v>
      </c>
      <c r="D400" s="2" t="s">
        <v>380</v>
      </c>
      <c r="E400" s="42">
        <f t="shared" si="32"/>
        <v>6748335.4299999997</v>
      </c>
      <c r="F400" s="42">
        <v>0</v>
      </c>
      <c r="G400" s="42">
        <v>0</v>
      </c>
      <c r="H400" s="42">
        <v>0</v>
      </c>
      <c r="I400" s="42">
        <v>0</v>
      </c>
      <c r="J400" s="42">
        <v>0</v>
      </c>
      <c r="K400" s="42">
        <v>0</v>
      </c>
      <c r="L400" s="42">
        <v>1174744.6400000001</v>
      </c>
      <c r="M400" s="42">
        <v>0</v>
      </c>
      <c r="N400" s="42">
        <v>0</v>
      </c>
      <c r="O400" s="42">
        <v>0</v>
      </c>
      <c r="P400" s="42">
        <v>0</v>
      </c>
      <c r="Q400" s="42">
        <v>0</v>
      </c>
      <c r="R400" s="42">
        <v>609277.68000000005</v>
      </c>
      <c r="S400" s="42">
        <v>0</v>
      </c>
      <c r="T400" s="42">
        <v>2514415.5900000003</v>
      </c>
      <c r="U400" s="42">
        <v>2161063.52</v>
      </c>
      <c r="V400" s="42">
        <v>0</v>
      </c>
      <c r="W400" s="42">
        <v>0</v>
      </c>
      <c r="X400" s="42">
        <v>0</v>
      </c>
      <c r="Y400" s="42">
        <v>237734.59</v>
      </c>
      <c r="Z400" s="42">
        <v>0</v>
      </c>
      <c r="AA400" s="42">
        <v>51099.409999999996</v>
      </c>
      <c r="AB400" s="42">
        <v>0</v>
      </c>
      <c r="AC400" s="42">
        <v>0</v>
      </c>
      <c r="AD400" s="42">
        <v>0</v>
      </c>
      <c r="AE400" s="42">
        <v>0</v>
      </c>
      <c r="AG400" s="22"/>
      <c r="AH400" s="43"/>
    </row>
    <row r="401" spans="2:34" s="41" customFormat="1" ht="12.75" hidden="1" customHeight="1" outlineLevel="2" x14ac:dyDescent="0.2">
      <c r="B401" s="2" t="s">
        <v>274</v>
      </c>
      <c r="C401" s="2" t="s">
        <v>186</v>
      </c>
      <c r="D401" s="2" t="s">
        <v>381</v>
      </c>
      <c r="E401" s="42">
        <f t="shared" si="32"/>
        <v>1534220.1300000001</v>
      </c>
      <c r="F401" s="42">
        <v>483849.47000000003</v>
      </c>
      <c r="G401" s="42">
        <v>0</v>
      </c>
      <c r="H401" s="42">
        <v>0</v>
      </c>
      <c r="I401" s="42">
        <v>0</v>
      </c>
      <c r="J401" s="42">
        <v>0</v>
      </c>
      <c r="K401" s="42">
        <v>0</v>
      </c>
      <c r="L401" s="42">
        <v>0</v>
      </c>
      <c r="M401" s="42">
        <v>0</v>
      </c>
      <c r="N401" s="42">
        <v>0</v>
      </c>
      <c r="O401" s="42">
        <v>0</v>
      </c>
      <c r="P401" s="42">
        <v>0</v>
      </c>
      <c r="Q401" s="42">
        <v>0</v>
      </c>
      <c r="R401" s="42">
        <v>0</v>
      </c>
      <c r="S401" s="42">
        <v>0</v>
      </c>
      <c r="T401" s="42">
        <v>0</v>
      </c>
      <c r="U401" s="42">
        <v>0</v>
      </c>
      <c r="V401" s="42">
        <v>0</v>
      </c>
      <c r="W401" s="42">
        <v>0</v>
      </c>
      <c r="X401" s="42">
        <v>0</v>
      </c>
      <c r="Y401" s="42">
        <v>0</v>
      </c>
      <c r="Z401" s="42">
        <v>0</v>
      </c>
      <c r="AA401" s="42">
        <v>0</v>
      </c>
      <c r="AB401" s="42">
        <v>36292.29</v>
      </c>
      <c r="AC401" s="42">
        <v>1014078.3700000001</v>
      </c>
      <c r="AD401" s="42">
        <v>0</v>
      </c>
      <c r="AE401" s="42">
        <v>0</v>
      </c>
      <c r="AG401" s="22"/>
      <c r="AH401" s="43"/>
    </row>
    <row r="402" spans="2:34" s="41" customFormat="1" ht="12.75" hidden="1" customHeight="1" outlineLevel="2" x14ac:dyDescent="0.2">
      <c r="B402" s="2" t="s">
        <v>274</v>
      </c>
      <c r="C402" s="2" t="s">
        <v>187</v>
      </c>
      <c r="D402" s="2" t="s">
        <v>382</v>
      </c>
      <c r="E402" s="42">
        <f t="shared" si="32"/>
        <v>735780.78</v>
      </c>
      <c r="F402" s="42">
        <v>0</v>
      </c>
      <c r="G402" s="42">
        <v>484187.62</v>
      </c>
      <c r="H402" s="42">
        <v>0</v>
      </c>
      <c r="I402" s="42">
        <v>0</v>
      </c>
      <c r="J402" s="42">
        <v>0</v>
      </c>
      <c r="K402" s="42">
        <v>0</v>
      </c>
      <c r="L402" s="42">
        <v>0</v>
      </c>
      <c r="M402" s="42">
        <v>0</v>
      </c>
      <c r="N402" s="42">
        <v>0</v>
      </c>
      <c r="O402" s="42">
        <v>0</v>
      </c>
      <c r="P402" s="42">
        <v>0</v>
      </c>
      <c r="Q402" s="42">
        <v>0</v>
      </c>
      <c r="R402" s="42">
        <v>0</v>
      </c>
      <c r="S402" s="42">
        <v>0</v>
      </c>
      <c r="T402" s="42">
        <v>0</v>
      </c>
      <c r="U402" s="42">
        <v>0</v>
      </c>
      <c r="V402" s="42">
        <v>0</v>
      </c>
      <c r="W402" s="42">
        <v>0</v>
      </c>
      <c r="X402" s="42">
        <v>0</v>
      </c>
      <c r="Y402" s="42">
        <v>0</v>
      </c>
      <c r="Z402" s="42">
        <v>0</v>
      </c>
      <c r="AA402" s="42">
        <v>0</v>
      </c>
      <c r="AB402" s="42">
        <v>0</v>
      </c>
      <c r="AC402" s="42">
        <v>251593.15999999997</v>
      </c>
      <c r="AD402" s="42">
        <v>0</v>
      </c>
      <c r="AE402" s="42">
        <v>0</v>
      </c>
      <c r="AG402" s="22"/>
      <c r="AH402" s="43"/>
    </row>
    <row r="403" spans="2:34" s="41" customFormat="1" ht="12.75" hidden="1" customHeight="1" outlineLevel="2" x14ac:dyDescent="0.2">
      <c r="B403" s="2" t="s">
        <v>274</v>
      </c>
      <c r="C403" s="2" t="s">
        <v>188</v>
      </c>
      <c r="D403" s="2" t="s">
        <v>383</v>
      </c>
      <c r="E403" s="42">
        <f t="shared" si="32"/>
        <v>500224.98000000004</v>
      </c>
      <c r="F403" s="42">
        <v>0</v>
      </c>
      <c r="G403" s="42">
        <v>0</v>
      </c>
      <c r="H403" s="42">
        <v>500224.98000000004</v>
      </c>
      <c r="I403" s="42">
        <v>0</v>
      </c>
      <c r="J403" s="42">
        <v>0</v>
      </c>
      <c r="K403" s="42">
        <v>0</v>
      </c>
      <c r="L403" s="42">
        <v>0</v>
      </c>
      <c r="M403" s="42">
        <v>0</v>
      </c>
      <c r="N403" s="42">
        <v>0</v>
      </c>
      <c r="O403" s="42">
        <v>0</v>
      </c>
      <c r="P403" s="42">
        <v>0</v>
      </c>
      <c r="Q403" s="42">
        <v>0</v>
      </c>
      <c r="R403" s="42">
        <v>0</v>
      </c>
      <c r="S403" s="42">
        <v>0</v>
      </c>
      <c r="T403" s="42">
        <v>0</v>
      </c>
      <c r="U403" s="42">
        <v>0</v>
      </c>
      <c r="V403" s="42">
        <v>0</v>
      </c>
      <c r="W403" s="42">
        <v>0</v>
      </c>
      <c r="X403" s="42">
        <v>0</v>
      </c>
      <c r="Y403" s="42">
        <v>0</v>
      </c>
      <c r="Z403" s="42">
        <v>0</v>
      </c>
      <c r="AA403" s="42">
        <v>0</v>
      </c>
      <c r="AB403" s="42">
        <v>0</v>
      </c>
      <c r="AC403" s="42">
        <v>0</v>
      </c>
      <c r="AD403" s="42">
        <v>0</v>
      </c>
      <c r="AE403" s="42">
        <v>0</v>
      </c>
      <c r="AG403" s="22"/>
      <c r="AH403" s="43"/>
    </row>
    <row r="404" spans="2:34" s="41" customFormat="1" ht="12.75" hidden="1" customHeight="1" outlineLevel="2" x14ac:dyDescent="0.2">
      <c r="B404" s="2" t="s">
        <v>274</v>
      </c>
      <c r="C404" s="2" t="s">
        <v>189</v>
      </c>
      <c r="D404" s="2" t="s">
        <v>384</v>
      </c>
      <c r="E404" s="42">
        <f t="shared" si="32"/>
        <v>305966.29000000004</v>
      </c>
      <c r="F404" s="42">
        <v>0</v>
      </c>
      <c r="G404" s="42">
        <v>0</v>
      </c>
      <c r="H404" s="42">
        <v>0</v>
      </c>
      <c r="I404" s="42">
        <v>305966.29000000004</v>
      </c>
      <c r="J404" s="42">
        <v>0</v>
      </c>
      <c r="K404" s="42">
        <v>0</v>
      </c>
      <c r="L404" s="42">
        <v>0</v>
      </c>
      <c r="M404" s="42">
        <v>0</v>
      </c>
      <c r="N404" s="42">
        <v>0</v>
      </c>
      <c r="O404" s="42">
        <v>0</v>
      </c>
      <c r="P404" s="42">
        <v>0</v>
      </c>
      <c r="Q404" s="42">
        <v>0</v>
      </c>
      <c r="R404" s="42">
        <v>0</v>
      </c>
      <c r="S404" s="42">
        <v>0</v>
      </c>
      <c r="T404" s="42">
        <v>0</v>
      </c>
      <c r="U404" s="42">
        <v>0</v>
      </c>
      <c r="V404" s="42">
        <v>0</v>
      </c>
      <c r="W404" s="42">
        <v>0</v>
      </c>
      <c r="X404" s="42">
        <v>0</v>
      </c>
      <c r="Y404" s="42">
        <v>0</v>
      </c>
      <c r="Z404" s="42">
        <v>0</v>
      </c>
      <c r="AA404" s="42">
        <v>0</v>
      </c>
      <c r="AB404" s="42">
        <v>0</v>
      </c>
      <c r="AC404" s="42">
        <v>0</v>
      </c>
      <c r="AD404" s="42">
        <v>0</v>
      </c>
      <c r="AE404" s="42">
        <v>0</v>
      </c>
      <c r="AG404" s="22"/>
      <c r="AH404" s="43"/>
    </row>
    <row r="405" spans="2:34" s="41" customFormat="1" ht="12.75" hidden="1" customHeight="1" outlineLevel="2" x14ac:dyDescent="0.2">
      <c r="B405" s="2" t="s">
        <v>274</v>
      </c>
      <c r="C405" s="2" t="s">
        <v>190</v>
      </c>
      <c r="D405" s="2" t="s">
        <v>385</v>
      </c>
      <c r="E405" s="42">
        <f t="shared" si="32"/>
        <v>2385706.7499999995</v>
      </c>
      <c r="F405" s="42">
        <v>0</v>
      </c>
      <c r="G405" s="42">
        <v>0</v>
      </c>
      <c r="H405" s="42">
        <v>0</v>
      </c>
      <c r="I405" s="42">
        <v>0</v>
      </c>
      <c r="J405" s="42">
        <v>2215638.1799999997</v>
      </c>
      <c r="K405" s="42">
        <v>0</v>
      </c>
      <c r="L405" s="42">
        <v>0</v>
      </c>
      <c r="M405" s="42">
        <v>0</v>
      </c>
      <c r="N405" s="42">
        <v>0</v>
      </c>
      <c r="O405" s="42">
        <v>0</v>
      </c>
      <c r="P405" s="42">
        <v>0</v>
      </c>
      <c r="Q405" s="42">
        <v>0</v>
      </c>
      <c r="R405" s="42">
        <v>0</v>
      </c>
      <c r="S405" s="42">
        <v>0</v>
      </c>
      <c r="T405" s="42">
        <v>170068.57</v>
      </c>
      <c r="U405" s="42">
        <v>0</v>
      </c>
      <c r="V405" s="42">
        <v>0</v>
      </c>
      <c r="W405" s="42">
        <v>0</v>
      </c>
      <c r="X405" s="42">
        <v>0</v>
      </c>
      <c r="Y405" s="42">
        <v>0</v>
      </c>
      <c r="Z405" s="42">
        <v>0</v>
      </c>
      <c r="AA405" s="42">
        <v>0</v>
      </c>
      <c r="AB405" s="42">
        <v>0</v>
      </c>
      <c r="AC405" s="42">
        <v>0</v>
      </c>
      <c r="AD405" s="42">
        <v>0</v>
      </c>
      <c r="AE405" s="42">
        <v>0</v>
      </c>
      <c r="AG405" s="22"/>
      <c r="AH405" s="43"/>
    </row>
    <row r="406" spans="2:34" s="41" customFormat="1" ht="12.75" hidden="1" customHeight="1" outlineLevel="2" x14ac:dyDescent="0.2">
      <c r="B406" s="2" t="s">
        <v>274</v>
      </c>
      <c r="C406" s="2" t="s">
        <v>191</v>
      </c>
      <c r="D406" s="2" t="s">
        <v>386</v>
      </c>
      <c r="E406" s="42">
        <f t="shared" si="32"/>
        <v>3530678.0599999996</v>
      </c>
      <c r="F406" s="42">
        <v>0</v>
      </c>
      <c r="G406" s="42">
        <v>0</v>
      </c>
      <c r="H406" s="42">
        <v>0</v>
      </c>
      <c r="I406" s="42">
        <v>0</v>
      </c>
      <c r="J406" s="42">
        <v>0</v>
      </c>
      <c r="K406" s="42">
        <v>890255.92</v>
      </c>
      <c r="L406" s="42">
        <v>1215827.05</v>
      </c>
      <c r="M406" s="42">
        <v>0</v>
      </c>
      <c r="N406" s="42">
        <v>0</v>
      </c>
      <c r="O406" s="42">
        <v>0</v>
      </c>
      <c r="P406" s="42">
        <v>133376.35999999996</v>
      </c>
      <c r="Q406" s="42">
        <v>28899.439999999999</v>
      </c>
      <c r="R406" s="42">
        <v>0</v>
      </c>
      <c r="S406" s="42">
        <v>0</v>
      </c>
      <c r="T406" s="42">
        <v>0</v>
      </c>
      <c r="U406" s="42">
        <v>0</v>
      </c>
      <c r="V406" s="42">
        <v>0</v>
      </c>
      <c r="W406" s="42">
        <v>857400.82000000007</v>
      </c>
      <c r="X406" s="42">
        <v>404918.47</v>
      </c>
      <c r="Y406" s="42">
        <v>0</v>
      </c>
      <c r="Z406" s="42">
        <v>0</v>
      </c>
      <c r="AA406" s="42">
        <v>0</v>
      </c>
      <c r="AB406" s="42">
        <v>0</v>
      </c>
      <c r="AC406" s="42">
        <v>0</v>
      </c>
      <c r="AD406" s="42">
        <v>0</v>
      </c>
      <c r="AE406" s="42">
        <v>0</v>
      </c>
      <c r="AG406" s="22"/>
      <c r="AH406" s="43"/>
    </row>
    <row r="407" spans="2:34" s="41" customFormat="1" ht="12.75" hidden="1" customHeight="1" outlineLevel="2" x14ac:dyDescent="0.2">
      <c r="B407" s="2" t="s">
        <v>274</v>
      </c>
      <c r="C407" s="2" t="s">
        <v>192</v>
      </c>
      <c r="D407" s="2" t="s">
        <v>387</v>
      </c>
      <c r="E407" s="42">
        <f t="shared" si="32"/>
        <v>9127473.9999999981</v>
      </c>
      <c r="F407" s="42">
        <v>0</v>
      </c>
      <c r="G407" s="42">
        <v>0</v>
      </c>
      <c r="H407" s="42">
        <v>0</v>
      </c>
      <c r="I407" s="42">
        <v>0</v>
      </c>
      <c r="J407" s="42">
        <v>0</v>
      </c>
      <c r="K407" s="42">
        <v>0</v>
      </c>
      <c r="L407" s="42">
        <v>7168944.1599999983</v>
      </c>
      <c r="M407" s="42">
        <v>0</v>
      </c>
      <c r="N407" s="42">
        <v>0</v>
      </c>
      <c r="O407" s="42">
        <v>0</v>
      </c>
      <c r="P407" s="42">
        <v>0</v>
      </c>
      <c r="Q407" s="42">
        <v>0</v>
      </c>
      <c r="R407" s="42">
        <v>0</v>
      </c>
      <c r="S407" s="42">
        <v>0</v>
      </c>
      <c r="T407" s="42">
        <v>0</v>
      </c>
      <c r="U407" s="42">
        <v>0</v>
      </c>
      <c r="V407" s="42">
        <v>0</v>
      </c>
      <c r="W407" s="42">
        <v>422580.68</v>
      </c>
      <c r="X407" s="42">
        <v>0</v>
      </c>
      <c r="Y407" s="42">
        <v>1535949.16</v>
      </c>
      <c r="Z407" s="42">
        <v>0</v>
      </c>
      <c r="AA407" s="42">
        <v>0</v>
      </c>
      <c r="AB407" s="42">
        <v>0</v>
      </c>
      <c r="AC407" s="42">
        <v>0</v>
      </c>
      <c r="AD407" s="42">
        <v>0</v>
      </c>
      <c r="AE407" s="42">
        <v>0</v>
      </c>
      <c r="AG407" s="22"/>
      <c r="AH407" s="43"/>
    </row>
    <row r="408" spans="2:34" s="41" customFormat="1" ht="12.75" hidden="1" customHeight="1" outlineLevel="2" x14ac:dyDescent="0.2">
      <c r="B408" s="2" t="s">
        <v>274</v>
      </c>
      <c r="C408" s="2" t="s">
        <v>193</v>
      </c>
      <c r="D408" s="2" t="s">
        <v>388</v>
      </c>
      <c r="E408" s="42">
        <f t="shared" si="32"/>
        <v>1262019.76</v>
      </c>
      <c r="F408" s="42">
        <v>0</v>
      </c>
      <c r="G408" s="42">
        <v>0</v>
      </c>
      <c r="H408" s="42">
        <v>0</v>
      </c>
      <c r="I408" s="42">
        <v>0</v>
      </c>
      <c r="J408" s="42">
        <v>0</v>
      </c>
      <c r="K408" s="42">
        <v>0</v>
      </c>
      <c r="L408" s="42">
        <v>0</v>
      </c>
      <c r="M408" s="42">
        <v>0</v>
      </c>
      <c r="N408" s="42">
        <v>1015047.4500000001</v>
      </c>
      <c r="O408" s="42">
        <v>0</v>
      </c>
      <c r="P408" s="42">
        <v>0</v>
      </c>
      <c r="Q408" s="42">
        <v>0</v>
      </c>
      <c r="R408" s="42">
        <v>0</v>
      </c>
      <c r="S408" s="42">
        <v>0</v>
      </c>
      <c r="T408" s="42">
        <v>0</v>
      </c>
      <c r="U408" s="42">
        <v>0</v>
      </c>
      <c r="V408" s="42">
        <v>0</v>
      </c>
      <c r="W408" s="42">
        <v>0</v>
      </c>
      <c r="X408" s="42">
        <v>0</v>
      </c>
      <c r="Y408" s="42">
        <v>0</v>
      </c>
      <c r="Z408" s="42">
        <v>0</v>
      </c>
      <c r="AA408" s="42">
        <v>0</v>
      </c>
      <c r="AB408" s="42">
        <v>0</v>
      </c>
      <c r="AC408" s="42">
        <v>246972.31</v>
      </c>
      <c r="AD408" s="42">
        <v>0</v>
      </c>
      <c r="AE408" s="42">
        <v>0</v>
      </c>
      <c r="AG408" s="22"/>
      <c r="AH408" s="43"/>
    </row>
    <row r="409" spans="2:34" s="41" customFormat="1" ht="12.75" hidden="1" customHeight="1" outlineLevel="2" x14ac:dyDescent="0.2">
      <c r="B409" s="2" t="s">
        <v>274</v>
      </c>
      <c r="C409" s="2" t="s">
        <v>194</v>
      </c>
      <c r="D409" s="2" t="s">
        <v>389</v>
      </c>
      <c r="E409" s="42">
        <f t="shared" si="32"/>
        <v>276046.39</v>
      </c>
      <c r="F409" s="42">
        <v>0</v>
      </c>
      <c r="G409" s="42">
        <v>0</v>
      </c>
      <c r="H409" s="42">
        <v>0</v>
      </c>
      <c r="I409" s="42">
        <v>0</v>
      </c>
      <c r="J409" s="42">
        <v>0</v>
      </c>
      <c r="K409" s="42">
        <v>0</v>
      </c>
      <c r="L409" s="42">
        <v>0</v>
      </c>
      <c r="M409" s="42">
        <v>0</v>
      </c>
      <c r="N409" s="42">
        <v>0</v>
      </c>
      <c r="O409" s="42">
        <v>0</v>
      </c>
      <c r="P409" s="42">
        <v>0</v>
      </c>
      <c r="Q409" s="42">
        <v>0</v>
      </c>
      <c r="R409" s="42">
        <v>0</v>
      </c>
      <c r="S409" s="42">
        <v>0</v>
      </c>
      <c r="T409" s="42">
        <v>0</v>
      </c>
      <c r="U409" s="42">
        <v>0</v>
      </c>
      <c r="V409" s="42">
        <v>0</v>
      </c>
      <c r="W409" s="42">
        <v>0</v>
      </c>
      <c r="X409" s="42">
        <v>0</v>
      </c>
      <c r="Y409" s="42">
        <v>0</v>
      </c>
      <c r="Z409" s="42">
        <v>145062.21</v>
      </c>
      <c r="AA409" s="42">
        <v>0</v>
      </c>
      <c r="AB409" s="42">
        <v>0</v>
      </c>
      <c r="AC409" s="42">
        <v>0</v>
      </c>
      <c r="AD409" s="42">
        <v>0</v>
      </c>
      <c r="AE409" s="42">
        <v>130984.18</v>
      </c>
      <c r="AG409" s="22"/>
      <c r="AH409" s="43"/>
    </row>
    <row r="410" spans="2:34" s="41" customFormat="1" ht="12.75" hidden="1" customHeight="1" outlineLevel="2" x14ac:dyDescent="0.2">
      <c r="B410" s="2"/>
      <c r="C410" s="2" t="s">
        <v>275</v>
      </c>
      <c r="D410" s="2" t="s">
        <v>416</v>
      </c>
      <c r="E410" s="42">
        <f t="shared" si="32"/>
        <v>88217.14</v>
      </c>
      <c r="F410" s="42">
        <v>0</v>
      </c>
      <c r="G410" s="42">
        <v>0</v>
      </c>
      <c r="H410" s="42">
        <v>0</v>
      </c>
      <c r="I410" s="42">
        <v>0</v>
      </c>
      <c r="J410" s="42">
        <v>0</v>
      </c>
      <c r="K410" s="42">
        <v>0</v>
      </c>
      <c r="L410" s="42">
        <v>0</v>
      </c>
      <c r="M410" s="42">
        <v>0</v>
      </c>
      <c r="N410" s="42">
        <v>0</v>
      </c>
      <c r="O410" s="42">
        <v>0</v>
      </c>
      <c r="P410" s="42">
        <v>0</v>
      </c>
      <c r="Q410" s="42">
        <v>0</v>
      </c>
      <c r="R410" s="42">
        <v>0</v>
      </c>
      <c r="S410" s="42">
        <v>88217.14</v>
      </c>
      <c r="T410" s="42">
        <v>0</v>
      </c>
      <c r="U410" s="42">
        <v>0</v>
      </c>
      <c r="V410" s="42">
        <v>0</v>
      </c>
      <c r="W410" s="42">
        <v>0</v>
      </c>
      <c r="X410" s="42">
        <v>0</v>
      </c>
      <c r="Y410" s="42">
        <v>0</v>
      </c>
      <c r="Z410" s="42">
        <v>0</v>
      </c>
      <c r="AA410" s="42">
        <v>0</v>
      </c>
      <c r="AB410" s="42">
        <v>0</v>
      </c>
      <c r="AC410" s="42">
        <v>0</v>
      </c>
      <c r="AD410" s="42">
        <v>0</v>
      </c>
      <c r="AE410" s="42">
        <v>0</v>
      </c>
      <c r="AG410" s="22"/>
      <c r="AH410" s="43"/>
    </row>
    <row r="411" spans="2:34" s="41" customFormat="1" ht="12.75" hidden="1" customHeight="1" outlineLevel="2" x14ac:dyDescent="0.2">
      <c r="B411" s="2" t="s">
        <v>274</v>
      </c>
      <c r="C411" s="2" t="s">
        <v>195</v>
      </c>
      <c r="D411" s="2" t="s">
        <v>390</v>
      </c>
      <c r="E411" s="42">
        <f t="shared" si="32"/>
        <v>3373663.5600000005</v>
      </c>
      <c r="F411" s="42">
        <v>0</v>
      </c>
      <c r="G411" s="42">
        <v>0</v>
      </c>
      <c r="H411" s="42">
        <v>0</v>
      </c>
      <c r="I411" s="42">
        <v>0</v>
      </c>
      <c r="J411" s="42">
        <v>0</v>
      </c>
      <c r="K411" s="42">
        <v>0</v>
      </c>
      <c r="L411" s="42">
        <v>0</v>
      </c>
      <c r="M411" s="42">
        <v>0</v>
      </c>
      <c r="N411" s="42">
        <v>0</v>
      </c>
      <c r="O411" s="42">
        <v>243939.67</v>
      </c>
      <c r="P411" s="42">
        <v>1381459.1100000006</v>
      </c>
      <c r="Q411" s="42">
        <v>464617.07000000007</v>
      </c>
      <c r="R411" s="42">
        <v>0</v>
      </c>
      <c r="S411" s="42">
        <v>0</v>
      </c>
      <c r="T411" s="42">
        <v>0</v>
      </c>
      <c r="U411" s="42">
        <v>0</v>
      </c>
      <c r="V411" s="42">
        <v>947468.32999999984</v>
      </c>
      <c r="W411" s="42">
        <v>0</v>
      </c>
      <c r="X411" s="42">
        <v>334054.92</v>
      </c>
      <c r="Y411" s="42">
        <v>0</v>
      </c>
      <c r="Z411" s="42">
        <v>0</v>
      </c>
      <c r="AA411" s="42">
        <v>0</v>
      </c>
      <c r="AB411" s="42">
        <v>0</v>
      </c>
      <c r="AC411" s="42">
        <v>0</v>
      </c>
      <c r="AD411" s="42">
        <v>2124.46</v>
      </c>
      <c r="AE411" s="42">
        <v>0</v>
      </c>
      <c r="AG411" s="22"/>
      <c r="AH411" s="43"/>
    </row>
    <row r="412" spans="2:34" s="41" customFormat="1" ht="12.75" hidden="1" customHeight="1" outlineLevel="2" x14ac:dyDescent="0.2">
      <c r="B412" s="2" t="s">
        <v>274</v>
      </c>
      <c r="C412" s="2" t="s">
        <v>196</v>
      </c>
      <c r="D412" s="2" t="s">
        <v>391</v>
      </c>
      <c r="E412" s="42">
        <f t="shared" ref="E412:E430" si="37">SUM(F412:AE412)</f>
        <v>2560982.5700000003</v>
      </c>
      <c r="F412" s="42">
        <v>0</v>
      </c>
      <c r="G412" s="42">
        <v>0</v>
      </c>
      <c r="H412" s="42">
        <v>0</v>
      </c>
      <c r="I412" s="42">
        <v>0</v>
      </c>
      <c r="J412" s="42">
        <v>0</v>
      </c>
      <c r="K412" s="42">
        <v>127075.06</v>
      </c>
      <c r="L412" s="42">
        <v>586563.71</v>
      </c>
      <c r="M412" s="42">
        <v>0</v>
      </c>
      <c r="N412" s="42">
        <v>0</v>
      </c>
      <c r="O412" s="42">
        <v>0</v>
      </c>
      <c r="P412" s="42">
        <v>0</v>
      </c>
      <c r="Q412" s="42">
        <v>0</v>
      </c>
      <c r="R412" s="42">
        <v>0</v>
      </c>
      <c r="S412" s="42">
        <v>0</v>
      </c>
      <c r="T412" s="42">
        <v>0</v>
      </c>
      <c r="U412" s="42">
        <v>0</v>
      </c>
      <c r="V412" s="42">
        <v>0</v>
      </c>
      <c r="W412" s="42">
        <v>1815135.8</v>
      </c>
      <c r="X412" s="42">
        <v>32208</v>
      </c>
      <c r="Y412" s="42">
        <v>0</v>
      </c>
      <c r="Z412" s="42">
        <v>0</v>
      </c>
      <c r="AA412" s="42">
        <v>0</v>
      </c>
      <c r="AB412" s="42">
        <v>0</v>
      </c>
      <c r="AC412" s="42">
        <v>0</v>
      </c>
      <c r="AD412" s="42">
        <v>0</v>
      </c>
      <c r="AE412" s="42">
        <v>0</v>
      </c>
      <c r="AG412" s="22"/>
      <c r="AH412" s="43"/>
    </row>
    <row r="413" spans="2:34" s="41" customFormat="1" ht="12.75" hidden="1" customHeight="1" outlineLevel="2" x14ac:dyDescent="0.2">
      <c r="B413" s="2" t="s">
        <v>274</v>
      </c>
      <c r="C413" s="2" t="s">
        <v>197</v>
      </c>
      <c r="D413" s="2" t="s">
        <v>392</v>
      </c>
      <c r="E413" s="42">
        <f t="shared" si="37"/>
        <v>99858.74</v>
      </c>
      <c r="F413" s="42">
        <v>0</v>
      </c>
      <c r="G413" s="42">
        <v>0</v>
      </c>
      <c r="H413" s="42">
        <v>0</v>
      </c>
      <c r="I413" s="42">
        <v>0</v>
      </c>
      <c r="J413" s="42">
        <v>0</v>
      </c>
      <c r="K413" s="42">
        <v>0</v>
      </c>
      <c r="L413" s="42">
        <v>0</v>
      </c>
      <c r="M413" s="42">
        <v>0</v>
      </c>
      <c r="N413" s="42">
        <v>0</v>
      </c>
      <c r="O413" s="42">
        <v>0</v>
      </c>
      <c r="P413" s="42">
        <v>0</v>
      </c>
      <c r="Q413" s="42">
        <v>0</v>
      </c>
      <c r="R413" s="42">
        <v>0</v>
      </c>
      <c r="S413" s="42">
        <v>0</v>
      </c>
      <c r="T413" s="42">
        <v>0</v>
      </c>
      <c r="U413" s="42">
        <v>0</v>
      </c>
      <c r="V413" s="42">
        <v>0</v>
      </c>
      <c r="W413" s="42">
        <v>0</v>
      </c>
      <c r="X413" s="42">
        <v>0</v>
      </c>
      <c r="Y413" s="42">
        <v>99858.74</v>
      </c>
      <c r="Z413" s="42">
        <v>0</v>
      </c>
      <c r="AA413" s="42">
        <v>0</v>
      </c>
      <c r="AB413" s="42">
        <v>0</v>
      </c>
      <c r="AC413" s="42">
        <v>0</v>
      </c>
      <c r="AD413" s="42">
        <v>0</v>
      </c>
      <c r="AE413" s="42">
        <v>0</v>
      </c>
      <c r="AG413" s="22"/>
      <c r="AH413" s="43"/>
    </row>
    <row r="414" spans="2:34" s="41" customFormat="1" ht="12.75" hidden="1" customHeight="1" outlineLevel="2" x14ac:dyDescent="0.2">
      <c r="B414" s="2" t="s">
        <v>274</v>
      </c>
      <c r="C414" s="2" t="s">
        <v>198</v>
      </c>
      <c r="D414" s="2" t="s">
        <v>393</v>
      </c>
      <c r="E414" s="42">
        <f t="shared" si="37"/>
        <v>4327882.57</v>
      </c>
      <c r="F414" s="42">
        <v>0</v>
      </c>
      <c r="G414" s="42">
        <v>0</v>
      </c>
      <c r="H414" s="42">
        <v>0</v>
      </c>
      <c r="I414" s="42">
        <v>0</v>
      </c>
      <c r="J414" s="42">
        <v>0</v>
      </c>
      <c r="K414" s="42">
        <v>48.63</v>
      </c>
      <c r="L414" s="42">
        <v>0</v>
      </c>
      <c r="M414" s="42">
        <v>0</v>
      </c>
      <c r="N414" s="42">
        <v>0</v>
      </c>
      <c r="O414" s="42">
        <v>266295.66000000003</v>
      </c>
      <c r="P414" s="42">
        <v>1980144.42</v>
      </c>
      <c r="Q414" s="42">
        <v>0</v>
      </c>
      <c r="R414" s="42">
        <v>0</v>
      </c>
      <c r="S414" s="42">
        <v>0</v>
      </c>
      <c r="T414" s="42">
        <v>0</v>
      </c>
      <c r="U414" s="42">
        <v>0</v>
      </c>
      <c r="V414" s="42">
        <v>0</v>
      </c>
      <c r="W414" s="42">
        <v>0</v>
      </c>
      <c r="X414" s="42">
        <v>2081393.8599999999</v>
      </c>
      <c r="Y414" s="42">
        <v>0</v>
      </c>
      <c r="Z414" s="42">
        <v>0</v>
      </c>
      <c r="AA414" s="42">
        <v>0</v>
      </c>
      <c r="AB414" s="42">
        <v>0</v>
      </c>
      <c r="AC414" s="42">
        <v>0</v>
      </c>
      <c r="AD414" s="42">
        <v>0</v>
      </c>
      <c r="AE414" s="42">
        <v>0</v>
      </c>
      <c r="AG414" s="22"/>
      <c r="AH414" s="43"/>
    </row>
    <row r="415" spans="2:34" s="41" customFormat="1" ht="12.75" hidden="1" customHeight="1" outlineLevel="2" x14ac:dyDescent="0.2">
      <c r="B415" s="2" t="s">
        <v>274</v>
      </c>
      <c r="C415" s="2" t="s">
        <v>199</v>
      </c>
      <c r="D415" s="2" t="s">
        <v>394</v>
      </c>
      <c r="E415" s="42">
        <f t="shared" si="37"/>
        <v>168013.49000000002</v>
      </c>
      <c r="F415" s="42">
        <v>0</v>
      </c>
      <c r="G415" s="42">
        <v>0</v>
      </c>
      <c r="H415" s="42">
        <v>0</v>
      </c>
      <c r="I415" s="42">
        <v>0</v>
      </c>
      <c r="J415" s="42">
        <v>0</v>
      </c>
      <c r="K415" s="42">
        <v>0</v>
      </c>
      <c r="L415" s="42">
        <v>0</v>
      </c>
      <c r="M415" s="42">
        <v>0</v>
      </c>
      <c r="N415" s="42">
        <v>6196.82</v>
      </c>
      <c r="O415" s="42">
        <v>0</v>
      </c>
      <c r="P415" s="42">
        <v>0</v>
      </c>
      <c r="Q415" s="42">
        <v>0</v>
      </c>
      <c r="R415" s="42">
        <v>0</v>
      </c>
      <c r="S415" s="42">
        <v>0</v>
      </c>
      <c r="T415" s="42">
        <v>0</v>
      </c>
      <c r="U415" s="42">
        <v>0</v>
      </c>
      <c r="V415" s="42">
        <v>0</v>
      </c>
      <c r="W415" s="42">
        <v>0</v>
      </c>
      <c r="X415" s="42">
        <v>0</v>
      </c>
      <c r="Y415" s="42">
        <v>0</v>
      </c>
      <c r="Z415" s="42">
        <v>0</v>
      </c>
      <c r="AA415" s="42">
        <v>0</v>
      </c>
      <c r="AB415" s="42">
        <v>0</v>
      </c>
      <c r="AC415" s="42">
        <v>161816.67000000001</v>
      </c>
      <c r="AD415" s="42">
        <v>0</v>
      </c>
      <c r="AE415" s="42">
        <v>0</v>
      </c>
      <c r="AG415" s="22"/>
      <c r="AH415" s="43"/>
    </row>
    <row r="416" spans="2:34" s="41" customFormat="1" ht="12.75" hidden="1" customHeight="1" outlineLevel="2" x14ac:dyDescent="0.2">
      <c r="B416" s="2" t="s">
        <v>274</v>
      </c>
      <c r="C416" s="2" t="s">
        <v>200</v>
      </c>
      <c r="D416" s="2" t="s">
        <v>395</v>
      </c>
      <c r="E416" s="42">
        <f t="shared" si="37"/>
        <v>991192.42999999993</v>
      </c>
      <c r="F416" s="42">
        <v>0</v>
      </c>
      <c r="G416" s="42">
        <v>0</v>
      </c>
      <c r="H416" s="42">
        <v>0</v>
      </c>
      <c r="I416" s="42">
        <v>0</v>
      </c>
      <c r="J416" s="42">
        <v>0</v>
      </c>
      <c r="K416" s="42">
        <v>0</v>
      </c>
      <c r="L416" s="42">
        <v>0</v>
      </c>
      <c r="M416" s="42">
        <v>0</v>
      </c>
      <c r="N416" s="42">
        <v>0</v>
      </c>
      <c r="O416" s="42">
        <v>0</v>
      </c>
      <c r="P416" s="42">
        <v>0</v>
      </c>
      <c r="Q416" s="42">
        <v>0</v>
      </c>
      <c r="R416" s="42">
        <v>2706.1</v>
      </c>
      <c r="S416" s="42">
        <v>0</v>
      </c>
      <c r="T416" s="42">
        <v>0</v>
      </c>
      <c r="U416" s="42">
        <v>0</v>
      </c>
      <c r="V416" s="42">
        <v>0</v>
      </c>
      <c r="W416" s="42">
        <v>0</v>
      </c>
      <c r="X416" s="42">
        <v>0</v>
      </c>
      <c r="Y416" s="42">
        <v>0</v>
      </c>
      <c r="Z416" s="42">
        <v>0</v>
      </c>
      <c r="AA416" s="42">
        <v>988486.33</v>
      </c>
      <c r="AB416" s="42">
        <v>0</v>
      </c>
      <c r="AC416" s="42">
        <v>0</v>
      </c>
      <c r="AD416" s="42">
        <v>0</v>
      </c>
      <c r="AE416" s="42">
        <v>0</v>
      </c>
      <c r="AG416" s="22"/>
      <c r="AH416" s="43"/>
    </row>
    <row r="417" spans="1:34" s="41" customFormat="1" ht="12.75" hidden="1" customHeight="1" outlineLevel="2" x14ac:dyDescent="0.2">
      <c r="B417" s="2" t="s">
        <v>274</v>
      </c>
      <c r="C417" s="2" t="s">
        <v>201</v>
      </c>
      <c r="D417" s="2" t="s">
        <v>396</v>
      </c>
      <c r="E417" s="42">
        <f t="shared" si="37"/>
        <v>132238.62</v>
      </c>
      <c r="F417" s="42">
        <v>0</v>
      </c>
      <c r="G417" s="42">
        <v>0</v>
      </c>
      <c r="H417" s="42">
        <v>0</v>
      </c>
      <c r="I417" s="42">
        <v>0</v>
      </c>
      <c r="J417" s="42">
        <v>0</v>
      </c>
      <c r="K417" s="42">
        <v>0</v>
      </c>
      <c r="L417" s="42">
        <v>0</v>
      </c>
      <c r="M417" s="42">
        <v>0</v>
      </c>
      <c r="N417" s="42">
        <v>0</v>
      </c>
      <c r="O417" s="42">
        <v>0</v>
      </c>
      <c r="P417" s="42">
        <v>0</v>
      </c>
      <c r="Q417" s="42">
        <v>0</v>
      </c>
      <c r="R417" s="42">
        <v>0</v>
      </c>
      <c r="S417" s="42">
        <v>0</v>
      </c>
      <c r="T417" s="42">
        <v>0</v>
      </c>
      <c r="U417" s="42">
        <v>0</v>
      </c>
      <c r="V417" s="42">
        <v>0</v>
      </c>
      <c r="W417" s="42">
        <v>0</v>
      </c>
      <c r="X417" s="42">
        <v>0</v>
      </c>
      <c r="Y417" s="42">
        <v>0</v>
      </c>
      <c r="Z417" s="42">
        <v>0</v>
      </c>
      <c r="AA417" s="42">
        <v>0</v>
      </c>
      <c r="AB417" s="42">
        <v>0</v>
      </c>
      <c r="AC417" s="42">
        <v>0</v>
      </c>
      <c r="AD417" s="42">
        <v>132238.62</v>
      </c>
      <c r="AE417" s="42">
        <v>0</v>
      </c>
      <c r="AG417" s="22"/>
      <c r="AH417" s="43"/>
    </row>
    <row r="418" spans="1:34" ht="15.75" customHeight="1" outlineLevel="1" collapsed="1" x14ac:dyDescent="0.2">
      <c r="A418" s="1">
        <v>57</v>
      </c>
      <c r="B418" s="15" t="s">
        <v>276</v>
      </c>
      <c r="D418" s="50" t="s">
        <v>277</v>
      </c>
      <c r="E418" s="47">
        <f t="shared" ref="E418:AE418" si="38">SUBTOTAL(9,E391:E417)</f>
        <v>47723953.370000005</v>
      </c>
      <c r="F418" s="47">
        <f t="shared" si="38"/>
        <v>997963.82000000007</v>
      </c>
      <c r="G418" s="47">
        <f t="shared" si="38"/>
        <v>484187.62</v>
      </c>
      <c r="H418" s="47">
        <f t="shared" si="38"/>
        <v>500224.98000000004</v>
      </c>
      <c r="I418" s="47">
        <f t="shared" si="38"/>
        <v>305966.29000000004</v>
      </c>
      <c r="J418" s="47">
        <f t="shared" si="38"/>
        <v>2215638.1799999997</v>
      </c>
      <c r="K418" s="35">
        <f t="shared" si="38"/>
        <v>1017379.61</v>
      </c>
      <c r="L418" s="35">
        <f t="shared" si="38"/>
        <v>11440215.82</v>
      </c>
      <c r="M418" s="35">
        <f t="shared" si="38"/>
        <v>0</v>
      </c>
      <c r="N418" s="35">
        <f t="shared" si="38"/>
        <v>1021244.27</v>
      </c>
      <c r="O418" s="35">
        <f t="shared" si="38"/>
        <v>510235.33000000007</v>
      </c>
      <c r="P418" s="35">
        <f t="shared" si="38"/>
        <v>3494979.8900000006</v>
      </c>
      <c r="Q418" s="35">
        <f t="shared" si="38"/>
        <v>493516.51000000007</v>
      </c>
      <c r="R418" s="47">
        <f t="shared" si="38"/>
        <v>1366037.6</v>
      </c>
      <c r="S418" s="35">
        <f t="shared" si="38"/>
        <v>88217.14</v>
      </c>
      <c r="T418" s="35">
        <f t="shared" si="38"/>
        <v>5741975.1500000004</v>
      </c>
      <c r="U418" s="35">
        <f t="shared" si="38"/>
        <v>4599387.29</v>
      </c>
      <c r="V418" s="35">
        <f t="shared" si="38"/>
        <v>947468.32999999984</v>
      </c>
      <c r="W418" s="35">
        <f t="shared" si="38"/>
        <v>3095117.3</v>
      </c>
      <c r="X418" s="35">
        <f t="shared" si="38"/>
        <v>2852575.25</v>
      </c>
      <c r="Y418" s="35">
        <f t="shared" si="38"/>
        <v>2149468.21</v>
      </c>
      <c r="Z418" s="35">
        <f t="shared" si="38"/>
        <v>145062.21</v>
      </c>
      <c r="AA418" s="35">
        <f t="shared" si="38"/>
        <v>1102800.5999999999</v>
      </c>
      <c r="AB418" s="35">
        <f t="shared" si="38"/>
        <v>79523.86</v>
      </c>
      <c r="AC418" s="35">
        <f t="shared" si="38"/>
        <v>2809420.85</v>
      </c>
      <c r="AD418" s="35">
        <f t="shared" si="38"/>
        <v>134363.07999999999</v>
      </c>
      <c r="AE418" s="35">
        <f t="shared" si="38"/>
        <v>130984.18</v>
      </c>
      <c r="AG418" s="22"/>
    </row>
    <row r="419" spans="1:34" s="41" customFormat="1" hidden="1" outlineLevel="2" x14ac:dyDescent="0.2">
      <c r="B419" s="2" t="s">
        <v>278</v>
      </c>
      <c r="C419" s="2" t="s">
        <v>209</v>
      </c>
      <c r="D419" s="2" t="s">
        <v>397</v>
      </c>
      <c r="E419" s="42">
        <f t="shared" si="37"/>
        <v>148135.34</v>
      </c>
      <c r="F419" s="42">
        <v>0</v>
      </c>
      <c r="G419" s="42">
        <v>0</v>
      </c>
      <c r="H419" s="42">
        <v>148135.34</v>
      </c>
      <c r="I419" s="42">
        <v>0</v>
      </c>
      <c r="J419" s="42">
        <v>0</v>
      </c>
      <c r="K419" s="42">
        <v>0</v>
      </c>
      <c r="L419" s="42">
        <v>0</v>
      </c>
      <c r="M419" s="42">
        <v>0</v>
      </c>
      <c r="N419" s="42">
        <v>0</v>
      </c>
      <c r="O419" s="42">
        <v>0</v>
      </c>
      <c r="P419" s="42">
        <v>0</v>
      </c>
      <c r="Q419" s="42">
        <v>0</v>
      </c>
      <c r="R419" s="42">
        <v>0</v>
      </c>
      <c r="S419" s="42">
        <v>0</v>
      </c>
      <c r="T419" s="42">
        <v>0</v>
      </c>
      <c r="U419" s="42">
        <v>0</v>
      </c>
      <c r="V419" s="42">
        <v>0</v>
      </c>
      <c r="W419" s="42">
        <v>0</v>
      </c>
      <c r="X419" s="42">
        <v>0</v>
      </c>
      <c r="Y419" s="42">
        <v>0</v>
      </c>
      <c r="Z419" s="42">
        <v>0</v>
      </c>
      <c r="AA419" s="42">
        <v>0</v>
      </c>
      <c r="AB419" s="42">
        <v>0</v>
      </c>
      <c r="AC419" s="42">
        <v>0</v>
      </c>
      <c r="AD419" s="42">
        <v>0</v>
      </c>
      <c r="AE419" s="42">
        <v>0</v>
      </c>
      <c r="AG419" s="22"/>
      <c r="AH419" s="43"/>
    </row>
    <row r="420" spans="1:34" s="41" customFormat="1" hidden="1" outlineLevel="2" x14ac:dyDescent="0.2">
      <c r="B420" s="2" t="s">
        <v>278</v>
      </c>
      <c r="C420" s="2" t="s">
        <v>210</v>
      </c>
      <c r="D420" s="2" t="s">
        <v>398</v>
      </c>
      <c r="E420" s="42">
        <f t="shared" si="37"/>
        <v>3735968.2200000007</v>
      </c>
      <c r="F420" s="42">
        <v>0</v>
      </c>
      <c r="G420" s="42">
        <v>0</v>
      </c>
      <c r="H420" s="42">
        <v>0</v>
      </c>
      <c r="I420" s="42">
        <v>0</v>
      </c>
      <c r="J420" s="42">
        <v>306007.51</v>
      </c>
      <c r="K420" s="42">
        <v>0</v>
      </c>
      <c r="L420" s="42">
        <v>1438354.57</v>
      </c>
      <c r="M420" s="42">
        <v>0</v>
      </c>
      <c r="N420" s="42">
        <v>0</v>
      </c>
      <c r="O420" s="42">
        <v>0</v>
      </c>
      <c r="P420" s="42">
        <v>0</v>
      </c>
      <c r="Q420" s="42">
        <v>0</v>
      </c>
      <c r="R420" s="42">
        <v>167576.93000000002</v>
      </c>
      <c r="S420" s="42">
        <v>0</v>
      </c>
      <c r="T420" s="42">
        <v>712789.19000000006</v>
      </c>
      <c r="U420" s="42">
        <v>592218.46</v>
      </c>
      <c r="V420" s="42">
        <v>0</v>
      </c>
      <c r="W420" s="42">
        <v>65798.64</v>
      </c>
      <c r="X420" s="42">
        <v>0</v>
      </c>
      <c r="Y420" s="42">
        <v>304340.43</v>
      </c>
      <c r="Z420" s="42">
        <v>0</v>
      </c>
      <c r="AA420" s="42">
        <v>148882.49</v>
      </c>
      <c r="AB420" s="42">
        <v>0</v>
      </c>
      <c r="AC420" s="42">
        <v>0</v>
      </c>
      <c r="AD420" s="42">
        <v>0</v>
      </c>
      <c r="AE420" s="42">
        <v>0</v>
      </c>
      <c r="AG420" s="22"/>
      <c r="AH420" s="43"/>
    </row>
    <row r="421" spans="1:34" s="41" customFormat="1" hidden="1" outlineLevel="2" x14ac:dyDescent="0.2">
      <c r="B421" s="2" t="s">
        <v>278</v>
      </c>
      <c r="C421" s="2" t="s">
        <v>211</v>
      </c>
      <c r="D421" s="2" t="s">
        <v>399</v>
      </c>
      <c r="E421" s="42">
        <f t="shared" si="37"/>
        <v>56801.91</v>
      </c>
      <c r="F421" s="42">
        <v>0</v>
      </c>
      <c r="G421" s="42">
        <v>0</v>
      </c>
      <c r="H421" s="42">
        <v>0</v>
      </c>
      <c r="I421" s="42">
        <v>0</v>
      </c>
      <c r="J421" s="42">
        <v>0</v>
      </c>
      <c r="K421" s="42">
        <v>0</v>
      </c>
      <c r="L421" s="42">
        <v>0</v>
      </c>
      <c r="M421" s="42">
        <v>0</v>
      </c>
      <c r="N421" s="42">
        <v>0</v>
      </c>
      <c r="O421" s="42">
        <v>0</v>
      </c>
      <c r="P421" s="42">
        <v>0</v>
      </c>
      <c r="Q421" s="42">
        <v>0</v>
      </c>
      <c r="R421" s="42">
        <v>0</v>
      </c>
      <c r="S421" s="42">
        <v>0</v>
      </c>
      <c r="T421" s="42">
        <v>0</v>
      </c>
      <c r="U421" s="42">
        <v>0</v>
      </c>
      <c r="V421" s="42">
        <v>0</v>
      </c>
      <c r="W421" s="42">
        <v>0</v>
      </c>
      <c r="X421" s="42">
        <v>0</v>
      </c>
      <c r="Y421" s="42">
        <v>0</v>
      </c>
      <c r="Z421" s="42">
        <v>29849.37</v>
      </c>
      <c r="AA421" s="42">
        <v>0</v>
      </c>
      <c r="AB421" s="42">
        <v>0</v>
      </c>
      <c r="AC421" s="42">
        <v>0</v>
      </c>
      <c r="AD421" s="42">
        <v>0</v>
      </c>
      <c r="AE421" s="42">
        <v>26952.54</v>
      </c>
      <c r="AG421" s="22"/>
      <c r="AH421" s="43"/>
    </row>
    <row r="422" spans="1:34" s="41" customFormat="1" hidden="1" outlineLevel="2" x14ac:dyDescent="0.2">
      <c r="B422" s="2" t="s">
        <v>278</v>
      </c>
      <c r="C422" s="2" t="s">
        <v>212</v>
      </c>
      <c r="D422" s="2" t="s">
        <v>400</v>
      </c>
      <c r="E422" s="42">
        <f t="shared" si="37"/>
        <v>2316835.7400000002</v>
      </c>
      <c r="F422" s="42">
        <v>0</v>
      </c>
      <c r="G422" s="42">
        <v>0</v>
      </c>
      <c r="H422" s="42">
        <v>0</v>
      </c>
      <c r="I422" s="42">
        <v>71474.78</v>
      </c>
      <c r="J422" s="42">
        <v>0</v>
      </c>
      <c r="K422" s="42">
        <v>170318.41999999998</v>
      </c>
      <c r="L422" s="42">
        <v>298494.65000000002</v>
      </c>
      <c r="M422" s="42">
        <v>0</v>
      </c>
      <c r="N422" s="42">
        <v>0</v>
      </c>
      <c r="O422" s="42">
        <v>79769.01999999999</v>
      </c>
      <c r="P422" s="42">
        <v>542565.8200000003</v>
      </c>
      <c r="Q422" s="42">
        <v>83909.58</v>
      </c>
      <c r="R422" s="42">
        <v>0</v>
      </c>
      <c r="S422" s="42">
        <v>0</v>
      </c>
      <c r="T422" s="42">
        <v>0</v>
      </c>
      <c r="U422" s="42">
        <v>0</v>
      </c>
      <c r="V422" s="42">
        <v>161185.91</v>
      </c>
      <c r="W422" s="42">
        <v>434279.18</v>
      </c>
      <c r="X422" s="42">
        <v>429394.80000000005</v>
      </c>
      <c r="Y422" s="42">
        <v>21557.040000000001</v>
      </c>
      <c r="Z422" s="42">
        <v>0</v>
      </c>
      <c r="AA422" s="42">
        <v>0</v>
      </c>
      <c r="AB422" s="42">
        <v>0</v>
      </c>
      <c r="AC422" s="42">
        <v>0</v>
      </c>
      <c r="AD422" s="42">
        <v>23886.54</v>
      </c>
      <c r="AE422" s="42">
        <v>0</v>
      </c>
      <c r="AG422" s="22"/>
      <c r="AH422" s="43"/>
    </row>
    <row r="423" spans="1:34" s="41" customFormat="1" hidden="1" outlineLevel="2" x14ac:dyDescent="0.2">
      <c r="B423" s="2" t="s">
        <v>278</v>
      </c>
      <c r="C423" s="2" t="s">
        <v>213</v>
      </c>
      <c r="D423" s="2" t="s">
        <v>401</v>
      </c>
      <c r="E423" s="42">
        <f t="shared" si="37"/>
        <v>1035650.2100000001</v>
      </c>
      <c r="F423" s="42">
        <v>177552.89</v>
      </c>
      <c r="G423" s="42">
        <v>103457.82</v>
      </c>
      <c r="H423" s="42">
        <v>0</v>
      </c>
      <c r="I423" s="42">
        <v>0</v>
      </c>
      <c r="J423" s="42">
        <v>0</v>
      </c>
      <c r="K423" s="42">
        <v>0</v>
      </c>
      <c r="L423" s="42">
        <v>0</v>
      </c>
      <c r="M423" s="42">
        <v>0</v>
      </c>
      <c r="N423" s="42">
        <v>221075.85</v>
      </c>
      <c r="O423" s="42">
        <v>0</v>
      </c>
      <c r="P423" s="42">
        <v>0</v>
      </c>
      <c r="Q423" s="42">
        <v>0</v>
      </c>
      <c r="R423" s="42">
        <v>0</v>
      </c>
      <c r="S423" s="42">
        <v>0</v>
      </c>
      <c r="T423" s="42">
        <v>0</v>
      </c>
      <c r="U423" s="42">
        <v>0</v>
      </c>
      <c r="V423" s="42">
        <v>0</v>
      </c>
      <c r="W423" s="42">
        <v>0</v>
      </c>
      <c r="X423" s="42">
        <v>0</v>
      </c>
      <c r="Y423" s="42">
        <v>0</v>
      </c>
      <c r="Z423" s="42">
        <v>0</v>
      </c>
      <c r="AA423" s="42">
        <v>0</v>
      </c>
      <c r="AB423" s="42">
        <v>13317.45</v>
      </c>
      <c r="AC423" s="42">
        <v>520246.2</v>
      </c>
      <c r="AD423" s="42">
        <v>0</v>
      </c>
      <c r="AE423" s="42">
        <v>0</v>
      </c>
      <c r="AG423" s="22"/>
      <c r="AH423" s="43"/>
    </row>
    <row r="424" spans="1:34" s="41" customFormat="1" hidden="1" outlineLevel="2" x14ac:dyDescent="0.2">
      <c r="B424" s="2" t="s">
        <v>278</v>
      </c>
      <c r="C424" s="2" t="s">
        <v>267</v>
      </c>
      <c r="D424" s="2" t="s">
        <v>417</v>
      </c>
      <c r="E424" s="42">
        <f t="shared" si="37"/>
        <v>15005.15</v>
      </c>
      <c r="F424" s="42">
        <v>0</v>
      </c>
      <c r="G424" s="42">
        <v>0</v>
      </c>
      <c r="H424" s="42">
        <v>0</v>
      </c>
      <c r="I424" s="42">
        <v>0</v>
      </c>
      <c r="J424" s="42">
        <v>0</v>
      </c>
      <c r="K424" s="42">
        <v>0</v>
      </c>
      <c r="L424" s="42">
        <v>0</v>
      </c>
      <c r="M424" s="42">
        <v>0</v>
      </c>
      <c r="N424" s="42">
        <v>0</v>
      </c>
      <c r="O424" s="42">
        <v>0</v>
      </c>
      <c r="P424" s="42">
        <v>0</v>
      </c>
      <c r="Q424" s="42">
        <v>0</v>
      </c>
      <c r="R424" s="42">
        <v>0</v>
      </c>
      <c r="S424" s="42">
        <v>15005.15</v>
      </c>
      <c r="T424" s="42">
        <v>0</v>
      </c>
      <c r="U424" s="42">
        <v>0</v>
      </c>
      <c r="V424" s="42">
        <v>0</v>
      </c>
      <c r="W424" s="42">
        <v>0</v>
      </c>
      <c r="X424" s="42">
        <v>0</v>
      </c>
      <c r="Y424" s="42">
        <v>0</v>
      </c>
      <c r="Z424" s="42">
        <v>0</v>
      </c>
      <c r="AA424" s="42">
        <v>0</v>
      </c>
      <c r="AB424" s="42">
        <v>0</v>
      </c>
      <c r="AC424" s="42">
        <v>0</v>
      </c>
      <c r="AD424" s="42">
        <v>0</v>
      </c>
      <c r="AE424" s="42">
        <v>0</v>
      </c>
      <c r="AG424" s="22"/>
      <c r="AH424" s="43"/>
    </row>
    <row r="425" spans="1:34" ht="15.75" customHeight="1" outlineLevel="1" collapsed="1" x14ac:dyDescent="0.2">
      <c r="A425" s="1">
        <v>58</v>
      </c>
      <c r="B425" s="15" t="s">
        <v>279</v>
      </c>
      <c r="D425" s="50" t="s">
        <v>280</v>
      </c>
      <c r="E425" s="47">
        <f t="shared" ref="E425:AE425" si="39">SUBTOTAL(9,E419:E424)</f>
        <v>7308396.5700000012</v>
      </c>
      <c r="F425" s="47">
        <f t="shared" si="39"/>
        <v>177552.89</v>
      </c>
      <c r="G425" s="47">
        <f t="shared" si="39"/>
        <v>103457.82</v>
      </c>
      <c r="H425" s="47">
        <f t="shared" si="39"/>
        <v>148135.34</v>
      </c>
      <c r="I425" s="47">
        <f t="shared" si="39"/>
        <v>71474.78</v>
      </c>
      <c r="J425" s="47">
        <f t="shared" si="39"/>
        <v>306007.51</v>
      </c>
      <c r="K425" s="35">
        <f t="shared" si="39"/>
        <v>170318.41999999998</v>
      </c>
      <c r="L425" s="35">
        <f t="shared" si="39"/>
        <v>1736849.2200000002</v>
      </c>
      <c r="M425" s="35">
        <f t="shared" si="39"/>
        <v>0</v>
      </c>
      <c r="N425" s="35">
        <f t="shared" si="39"/>
        <v>221075.85</v>
      </c>
      <c r="O425" s="35">
        <f t="shared" si="39"/>
        <v>79769.01999999999</v>
      </c>
      <c r="P425" s="35">
        <f t="shared" si="39"/>
        <v>542565.8200000003</v>
      </c>
      <c r="Q425" s="35">
        <f t="shared" si="39"/>
        <v>83909.58</v>
      </c>
      <c r="R425" s="27">
        <f t="shared" si="39"/>
        <v>167576.93000000002</v>
      </c>
      <c r="S425" s="35">
        <f t="shared" si="39"/>
        <v>15005.15</v>
      </c>
      <c r="T425" s="35">
        <f t="shared" si="39"/>
        <v>712789.19000000006</v>
      </c>
      <c r="U425" s="35">
        <f t="shared" si="39"/>
        <v>592218.46</v>
      </c>
      <c r="V425" s="35">
        <f t="shared" si="39"/>
        <v>161185.91</v>
      </c>
      <c r="W425" s="35">
        <f t="shared" si="39"/>
        <v>500077.82</v>
      </c>
      <c r="X425" s="35">
        <f t="shared" si="39"/>
        <v>429394.80000000005</v>
      </c>
      <c r="Y425" s="35">
        <f t="shared" si="39"/>
        <v>325897.46999999997</v>
      </c>
      <c r="Z425" s="35">
        <f t="shared" si="39"/>
        <v>29849.37</v>
      </c>
      <c r="AA425" s="35">
        <f t="shared" si="39"/>
        <v>148882.49</v>
      </c>
      <c r="AB425" s="35">
        <f t="shared" si="39"/>
        <v>13317.45</v>
      </c>
      <c r="AC425" s="35">
        <f t="shared" si="39"/>
        <v>520246.2</v>
      </c>
      <c r="AD425" s="35">
        <f t="shared" si="39"/>
        <v>23886.54</v>
      </c>
      <c r="AE425" s="35">
        <f t="shared" si="39"/>
        <v>26952.54</v>
      </c>
      <c r="AG425" s="22"/>
    </row>
    <row r="426" spans="1:34" s="41" customFormat="1" hidden="1" outlineLevel="2" x14ac:dyDescent="0.2">
      <c r="B426" s="2" t="s">
        <v>281</v>
      </c>
      <c r="C426" s="2" t="s">
        <v>221</v>
      </c>
      <c r="D426" s="2" t="s">
        <v>402</v>
      </c>
      <c r="E426" s="42">
        <f t="shared" si="37"/>
        <v>763949.34</v>
      </c>
      <c r="F426" s="42">
        <v>13557.7</v>
      </c>
      <c r="G426" s="42">
        <v>7900.15</v>
      </c>
      <c r="H426" s="42">
        <v>8751.5199999999986</v>
      </c>
      <c r="I426" s="42">
        <v>6978.28</v>
      </c>
      <c r="J426" s="42">
        <v>36305.72</v>
      </c>
      <c r="K426" s="42">
        <v>16617.02</v>
      </c>
      <c r="L426" s="42">
        <v>199771.46999999997</v>
      </c>
      <c r="M426" s="42">
        <v>0</v>
      </c>
      <c r="N426" s="42">
        <v>16881.420000000002</v>
      </c>
      <c r="O426" s="42">
        <v>7788.37</v>
      </c>
      <c r="P426" s="42">
        <v>53018.61</v>
      </c>
      <c r="Q426" s="42">
        <v>8192.16</v>
      </c>
      <c r="R426" s="42">
        <v>19888.77</v>
      </c>
      <c r="S426" s="42">
        <v>1453.27</v>
      </c>
      <c r="T426" s="42">
        <v>84563.719999999972</v>
      </c>
      <c r="U426" s="42">
        <v>70303.95</v>
      </c>
      <c r="V426" s="42">
        <v>15737.300000000001</v>
      </c>
      <c r="W426" s="42">
        <v>50208.960000000006</v>
      </c>
      <c r="X426" s="42">
        <v>41860.68</v>
      </c>
      <c r="Y426" s="42">
        <v>38208.6</v>
      </c>
      <c r="Z426" s="42">
        <v>2746.74</v>
      </c>
      <c r="AA426" s="42">
        <v>17660.63</v>
      </c>
      <c r="AB426" s="42">
        <v>1017.0500000000001</v>
      </c>
      <c r="AC426" s="42">
        <v>39724.979999999996</v>
      </c>
      <c r="AD426" s="42">
        <v>2332.09</v>
      </c>
      <c r="AE426" s="42">
        <v>2480.1799999999998</v>
      </c>
      <c r="AG426" s="22"/>
      <c r="AH426" s="43"/>
    </row>
    <row r="427" spans="1:34" s="41" customFormat="1" hidden="1" outlineLevel="2" x14ac:dyDescent="0.2">
      <c r="B427" s="2" t="s">
        <v>281</v>
      </c>
      <c r="C427" s="2" t="s">
        <v>222</v>
      </c>
      <c r="D427" s="2" t="s">
        <v>403</v>
      </c>
      <c r="E427" s="42">
        <f t="shared" si="37"/>
        <v>63935.26</v>
      </c>
      <c r="F427" s="42">
        <v>2324.7600000000002</v>
      </c>
      <c r="G427" s="42">
        <v>1354.46</v>
      </c>
      <c r="H427" s="42">
        <v>1501.4699999999998</v>
      </c>
      <c r="I427" s="42">
        <v>1196.3699999999999</v>
      </c>
      <c r="J427" s="42">
        <v>0</v>
      </c>
      <c r="K427" s="42">
        <v>338.33</v>
      </c>
      <c r="L427" s="42">
        <v>24272.31</v>
      </c>
      <c r="M427" s="42">
        <v>0</v>
      </c>
      <c r="N427" s="42">
        <v>2894.18</v>
      </c>
      <c r="O427" s="42">
        <v>640.59</v>
      </c>
      <c r="P427" s="42">
        <v>4763.3500000000031</v>
      </c>
      <c r="Q427" s="42">
        <v>0</v>
      </c>
      <c r="R427" s="42">
        <v>0</v>
      </c>
      <c r="S427" s="42">
        <v>249.15</v>
      </c>
      <c r="T427" s="42">
        <v>0</v>
      </c>
      <c r="U427" s="42">
        <v>0</v>
      </c>
      <c r="V427" s="42">
        <v>0</v>
      </c>
      <c r="W427" s="42">
        <v>6190.47</v>
      </c>
      <c r="X427" s="42">
        <v>5102.84</v>
      </c>
      <c r="Y427" s="42">
        <v>5225.41</v>
      </c>
      <c r="Z427" s="42">
        <v>470.92</v>
      </c>
      <c r="AA427" s="42">
        <v>0</v>
      </c>
      <c r="AB427" s="42">
        <v>174.31000000000003</v>
      </c>
      <c r="AC427" s="42">
        <v>6811.1200000000008</v>
      </c>
      <c r="AD427" s="42">
        <v>0</v>
      </c>
      <c r="AE427" s="42">
        <v>425.22</v>
      </c>
      <c r="AG427" s="22"/>
      <c r="AH427" s="43"/>
    </row>
    <row r="428" spans="1:34" s="41" customFormat="1" hidden="1" outlineLevel="2" x14ac:dyDescent="0.2">
      <c r="B428" s="2" t="s">
        <v>281</v>
      </c>
      <c r="C428" s="2" t="s">
        <v>223</v>
      </c>
      <c r="D428" s="2" t="s">
        <v>404</v>
      </c>
      <c r="E428" s="42">
        <f t="shared" si="37"/>
        <v>262459.90999999997</v>
      </c>
      <c r="F428" s="42">
        <v>5332.59</v>
      </c>
      <c r="G428" s="42">
        <v>3107.54</v>
      </c>
      <c r="H428" s="42">
        <v>3448.64</v>
      </c>
      <c r="I428" s="42">
        <v>2744.8900000000003</v>
      </c>
      <c r="J428" s="42">
        <v>14279.579999999996</v>
      </c>
      <c r="K428" s="42">
        <v>6546.7</v>
      </c>
      <c r="L428" s="42">
        <v>78584.67</v>
      </c>
      <c r="M428" s="42">
        <v>0</v>
      </c>
      <c r="N428" s="42">
        <v>6640.38</v>
      </c>
      <c r="O428" s="42">
        <v>1593.78</v>
      </c>
      <c r="P428" s="42">
        <v>9936.83</v>
      </c>
      <c r="Q428" s="42">
        <v>3222.5299999999997</v>
      </c>
      <c r="R428" s="42">
        <v>14.83</v>
      </c>
      <c r="S428" s="42">
        <v>571.65</v>
      </c>
      <c r="T428" s="42">
        <v>27543.840000000004</v>
      </c>
      <c r="U428" s="42">
        <v>27643.4</v>
      </c>
      <c r="V428" s="42">
        <v>6189.95</v>
      </c>
      <c r="W428" s="42">
        <v>19750.95</v>
      </c>
      <c r="X428" s="42">
        <v>4983.76</v>
      </c>
      <c r="Y428" s="42">
        <v>15031.029999999999</v>
      </c>
      <c r="Z428" s="42">
        <v>1080.44</v>
      </c>
      <c r="AA428" s="42">
        <v>6292.6699999999992</v>
      </c>
      <c r="AB428" s="42">
        <v>400.10999999999996</v>
      </c>
      <c r="AC428" s="42">
        <v>15626.23</v>
      </c>
      <c r="AD428" s="42">
        <v>917.34</v>
      </c>
      <c r="AE428" s="42">
        <v>975.58</v>
      </c>
      <c r="AG428" s="22"/>
      <c r="AH428" s="43"/>
    </row>
    <row r="429" spans="1:34" s="41" customFormat="1" hidden="1" outlineLevel="2" x14ac:dyDescent="0.2">
      <c r="B429" s="2" t="s">
        <v>281</v>
      </c>
      <c r="C429" s="2" t="s">
        <v>224</v>
      </c>
      <c r="D429" s="2" t="s">
        <v>405</v>
      </c>
      <c r="E429" s="42">
        <f t="shared" si="37"/>
        <v>171590.47</v>
      </c>
      <c r="F429" s="42">
        <v>4282.8999999999996</v>
      </c>
      <c r="G429" s="42">
        <v>2495.19</v>
      </c>
      <c r="H429" s="42">
        <v>0</v>
      </c>
      <c r="I429" s="42">
        <v>2204.0699999999997</v>
      </c>
      <c r="J429" s="42">
        <v>11465.23</v>
      </c>
      <c r="K429" s="42">
        <v>623.58000000000004</v>
      </c>
      <c r="L429" s="42">
        <v>56461.359999999993</v>
      </c>
      <c r="M429" s="42">
        <v>0</v>
      </c>
      <c r="N429" s="42">
        <v>5331.77</v>
      </c>
      <c r="O429" s="42">
        <v>0</v>
      </c>
      <c r="P429" s="42">
        <v>0</v>
      </c>
      <c r="Q429" s="42">
        <v>0</v>
      </c>
      <c r="R429" s="42">
        <v>14.83</v>
      </c>
      <c r="S429" s="42">
        <v>458.99</v>
      </c>
      <c r="T429" s="42">
        <v>22118.309999999998</v>
      </c>
      <c r="U429" s="42">
        <v>22204.55</v>
      </c>
      <c r="V429" s="42">
        <v>0</v>
      </c>
      <c r="W429" s="42">
        <v>11403.27</v>
      </c>
      <c r="X429" s="42">
        <v>158.59</v>
      </c>
      <c r="Y429" s="42">
        <v>12068.84</v>
      </c>
      <c r="Z429" s="42">
        <v>867.54</v>
      </c>
      <c r="AA429" s="42">
        <v>5053.68</v>
      </c>
      <c r="AB429" s="42">
        <v>321.28999999999996</v>
      </c>
      <c r="AC429" s="42">
        <v>12547.7</v>
      </c>
      <c r="AD429" s="42">
        <v>725.43</v>
      </c>
      <c r="AE429" s="42">
        <v>783.35</v>
      </c>
      <c r="AG429" s="22"/>
      <c r="AH429" s="43"/>
    </row>
    <row r="430" spans="1:34" s="41" customFormat="1" hidden="1" outlineLevel="2" x14ac:dyDescent="0.2">
      <c r="B430" s="2" t="s">
        <v>281</v>
      </c>
      <c r="C430" s="2" t="s">
        <v>225</v>
      </c>
      <c r="D430" s="2" t="s">
        <v>406</v>
      </c>
      <c r="E430" s="42">
        <f t="shared" si="37"/>
        <v>51297.149999999994</v>
      </c>
      <c r="F430" s="42">
        <v>1397.39</v>
      </c>
      <c r="G430" s="42">
        <v>814.58</v>
      </c>
      <c r="H430" s="42">
        <v>904.00999999999988</v>
      </c>
      <c r="I430" s="42">
        <v>719.53</v>
      </c>
      <c r="J430" s="42">
        <v>3742.58</v>
      </c>
      <c r="K430" s="42">
        <v>1716.1800000000003</v>
      </c>
      <c r="L430" s="42">
        <v>6840.87</v>
      </c>
      <c r="M430" s="42">
        <v>0</v>
      </c>
      <c r="N430" s="42">
        <v>1740.7300000000002</v>
      </c>
      <c r="O430" s="42">
        <v>417.75</v>
      </c>
      <c r="P430" s="42">
        <v>2571.2100000000005</v>
      </c>
      <c r="Q430" s="42">
        <v>844.7</v>
      </c>
      <c r="R430" s="42">
        <v>7.41</v>
      </c>
      <c r="S430" s="42">
        <v>149.84</v>
      </c>
      <c r="T430" s="42">
        <v>7220.2699999999995</v>
      </c>
      <c r="U430" s="42">
        <v>7253.11</v>
      </c>
      <c r="V430" s="42">
        <v>1622.6799999999998</v>
      </c>
      <c r="W430" s="42">
        <v>4372.34</v>
      </c>
      <c r="X430" s="42">
        <v>1317.14</v>
      </c>
      <c r="Y430" s="42">
        <v>1014.44</v>
      </c>
      <c r="Z430" s="42">
        <v>283.20999999999998</v>
      </c>
      <c r="AA430" s="42">
        <v>1649.6299999999999</v>
      </c>
      <c r="AB430" s="42">
        <v>104.88999999999999</v>
      </c>
      <c r="AC430" s="42">
        <v>4096.47</v>
      </c>
      <c r="AD430" s="42">
        <v>240.46</v>
      </c>
      <c r="AE430" s="42">
        <v>255.73</v>
      </c>
      <c r="AG430" s="22"/>
      <c r="AH430" s="43"/>
    </row>
    <row r="431" spans="1:34" ht="15.75" customHeight="1" outlineLevel="1" collapsed="1" x14ac:dyDescent="0.2">
      <c r="A431" s="1">
        <v>59</v>
      </c>
      <c r="B431" s="15" t="s">
        <v>282</v>
      </c>
      <c r="D431" s="50" t="s">
        <v>283</v>
      </c>
      <c r="E431" s="47">
        <f t="shared" ref="E431:AE431" si="40">SUBTOTAL(9,E426:E430)</f>
        <v>1313232.1299999999</v>
      </c>
      <c r="F431" s="47">
        <f t="shared" si="40"/>
        <v>26895.340000000004</v>
      </c>
      <c r="G431" s="47">
        <f t="shared" si="40"/>
        <v>15671.920000000002</v>
      </c>
      <c r="H431" s="47">
        <f t="shared" si="40"/>
        <v>14605.639999999998</v>
      </c>
      <c r="I431" s="47">
        <f t="shared" si="40"/>
        <v>13843.140000000001</v>
      </c>
      <c r="J431" s="47">
        <f t="shared" si="40"/>
        <v>65793.11</v>
      </c>
      <c r="K431" s="35">
        <f t="shared" si="40"/>
        <v>25841.810000000005</v>
      </c>
      <c r="L431" s="35">
        <f t="shared" si="40"/>
        <v>365930.67999999993</v>
      </c>
      <c r="M431" s="35">
        <f t="shared" si="40"/>
        <v>0</v>
      </c>
      <c r="N431" s="35">
        <f t="shared" si="40"/>
        <v>33488.480000000003</v>
      </c>
      <c r="O431" s="35">
        <f t="shared" si="40"/>
        <v>10440.49</v>
      </c>
      <c r="P431" s="35">
        <f t="shared" si="40"/>
        <v>70290.000000000015</v>
      </c>
      <c r="Q431" s="35">
        <f t="shared" si="40"/>
        <v>12259.39</v>
      </c>
      <c r="R431" s="27">
        <f t="shared" si="40"/>
        <v>19925.840000000004</v>
      </c>
      <c r="S431" s="35">
        <f t="shared" si="40"/>
        <v>2882.9000000000005</v>
      </c>
      <c r="T431" s="35">
        <f t="shared" si="40"/>
        <v>141446.13999999996</v>
      </c>
      <c r="U431" s="35">
        <f t="shared" si="40"/>
        <v>127405.01000000001</v>
      </c>
      <c r="V431" s="35">
        <f t="shared" si="40"/>
        <v>23549.93</v>
      </c>
      <c r="W431" s="35">
        <f t="shared" si="40"/>
        <v>91925.99</v>
      </c>
      <c r="X431" s="35">
        <f t="shared" si="40"/>
        <v>53423.01</v>
      </c>
      <c r="Y431" s="35">
        <f t="shared" si="40"/>
        <v>71548.319999999992</v>
      </c>
      <c r="Z431" s="35">
        <f t="shared" si="40"/>
        <v>5448.85</v>
      </c>
      <c r="AA431" s="35">
        <f t="shared" si="40"/>
        <v>30656.61</v>
      </c>
      <c r="AB431" s="35">
        <f t="shared" si="40"/>
        <v>2017.65</v>
      </c>
      <c r="AC431" s="35">
        <f t="shared" si="40"/>
        <v>78806.5</v>
      </c>
      <c r="AD431" s="35">
        <f t="shared" si="40"/>
        <v>4215.32</v>
      </c>
      <c r="AE431" s="35">
        <f t="shared" si="40"/>
        <v>4920.0599999999995</v>
      </c>
      <c r="AG431" s="22"/>
    </row>
    <row r="432" spans="1:34" ht="30.75" customHeight="1" thickBot="1" x14ac:dyDescent="0.25">
      <c r="A432" s="1">
        <v>60</v>
      </c>
      <c r="B432" s="2" t="s">
        <v>236</v>
      </c>
      <c r="D432" s="51" t="s">
        <v>284</v>
      </c>
      <c r="E432" s="52">
        <f t="shared" ref="E432:AE432" si="41">SUBTOTAL(9,E257:E390)</f>
        <v>255553177.19000009</v>
      </c>
      <c r="F432" s="52">
        <f t="shared" si="41"/>
        <v>4790401.6999999993</v>
      </c>
      <c r="G432" s="52">
        <f t="shared" si="41"/>
        <v>2697342.7699999996</v>
      </c>
      <c r="H432" s="52">
        <f t="shared" si="41"/>
        <v>3875084.83</v>
      </c>
      <c r="I432" s="52">
        <f t="shared" si="41"/>
        <v>1939677.5799999996</v>
      </c>
      <c r="J432" s="52">
        <f t="shared" si="41"/>
        <v>11655812.660000002</v>
      </c>
      <c r="K432" s="52">
        <f t="shared" si="41"/>
        <v>5213826.51</v>
      </c>
      <c r="L432" s="52">
        <f t="shared" si="41"/>
        <v>62019712.179999985</v>
      </c>
      <c r="M432" s="52">
        <f t="shared" si="41"/>
        <v>0</v>
      </c>
      <c r="N432" s="52">
        <f t="shared" si="41"/>
        <v>5945407.8600000013</v>
      </c>
      <c r="O432" s="52">
        <f t="shared" si="41"/>
        <v>2936882.79</v>
      </c>
      <c r="P432" s="52">
        <f t="shared" si="41"/>
        <v>18294852.859999999</v>
      </c>
      <c r="Q432" s="52">
        <f t="shared" si="41"/>
        <v>2416696.54</v>
      </c>
      <c r="R432" s="52">
        <f t="shared" si="41"/>
        <v>7335916.6999999983</v>
      </c>
      <c r="S432" s="52">
        <f t="shared" si="41"/>
        <v>489671.66</v>
      </c>
      <c r="T432" s="52">
        <f t="shared" si="41"/>
        <v>29950526.569999993</v>
      </c>
      <c r="U432" s="52">
        <f t="shared" si="41"/>
        <v>24001053.190000005</v>
      </c>
      <c r="V432" s="52">
        <f t="shared" si="41"/>
        <v>5129371.9000000004</v>
      </c>
      <c r="W432" s="52">
        <f t="shared" si="41"/>
        <v>15815391.179999998</v>
      </c>
      <c r="X432" s="52">
        <f t="shared" si="41"/>
        <v>14987202.799999997</v>
      </c>
      <c r="Y432" s="52">
        <f t="shared" si="41"/>
        <v>11629660.190000003</v>
      </c>
      <c r="Z432" s="52">
        <f t="shared" si="41"/>
        <v>840867.76</v>
      </c>
      <c r="AA432" s="52">
        <f t="shared" si="41"/>
        <v>5673083.9300000016</v>
      </c>
      <c r="AB432" s="52">
        <f t="shared" si="41"/>
        <v>448714.15</v>
      </c>
      <c r="AC432" s="52">
        <f t="shared" si="41"/>
        <v>15660366.960000001</v>
      </c>
      <c r="AD432" s="52">
        <f t="shared" si="41"/>
        <v>801477.59000000008</v>
      </c>
      <c r="AE432" s="52">
        <f t="shared" si="41"/>
        <v>1004174.33</v>
      </c>
      <c r="AG432" s="22"/>
    </row>
    <row r="433" spans="1:33" ht="15.95" customHeight="1" thickTop="1" x14ac:dyDescent="0.2">
      <c r="A433" s="53">
        <v>61</v>
      </c>
      <c r="D433" s="31" t="s">
        <v>285</v>
      </c>
      <c r="E433" s="54">
        <f t="shared" ref="E433" si="42">SUM(F433:AE433)</f>
        <v>151178043.39000002</v>
      </c>
      <c r="F433" s="54">
        <f>SUM(F375,F382,F388,F390)</f>
        <v>3618838.32</v>
      </c>
      <c r="G433" s="54">
        <f t="shared" ref="G433:AE433" si="43">SUM(G375,G382,G388,G390)</f>
        <v>1647373.61</v>
      </c>
      <c r="H433" s="54">
        <f t="shared" si="43"/>
        <v>1801040.6700000002</v>
      </c>
      <c r="I433" s="54">
        <f t="shared" si="43"/>
        <v>888450.71</v>
      </c>
      <c r="J433" s="54">
        <f t="shared" si="43"/>
        <v>6766063.4400000013</v>
      </c>
      <c r="K433" s="54">
        <f t="shared" si="43"/>
        <v>3222457.73</v>
      </c>
      <c r="L433" s="54">
        <f t="shared" si="43"/>
        <v>34371851.769999996</v>
      </c>
      <c r="M433" s="54">
        <f t="shared" si="43"/>
        <v>0</v>
      </c>
      <c r="N433" s="54">
        <f t="shared" si="43"/>
        <v>3460694.0900000003</v>
      </c>
      <c r="O433" s="54">
        <f t="shared" si="43"/>
        <v>1650366.56</v>
      </c>
      <c r="P433" s="54">
        <f t="shared" si="43"/>
        <v>11345110.970000003</v>
      </c>
      <c r="Q433" s="54">
        <f t="shared" si="43"/>
        <v>1551546.74</v>
      </c>
      <c r="R433" s="54">
        <f t="shared" si="43"/>
        <v>4303710.88</v>
      </c>
      <c r="S433" s="54">
        <f t="shared" si="43"/>
        <v>281653.84999999998</v>
      </c>
      <c r="T433" s="54">
        <f t="shared" si="43"/>
        <v>18257636.68</v>
      </c>
      <c r="U433" s="54">
        <f t="shared" si="43"/>
        <v>14439755.93</v>
      </c>
      <c r="V433" s="54">
        <f t="shared" si="43"/>
        <v>2978032.2</v>
      </c>
      <c r="W433" s="54">
        <f t="shared" si="43"/>
        <v>9823480</v>
      </c>
      <c r="X433" s="54">
        <f t="shared" si="43"/>
        <v>9375387.5899999999</v>
      </c>
      <c r="Y433" s="54">
        <f t="shared" si="43"/>
        <v>6397405.9700000007</v>
      </c>
      <c r="Z433" s="54">
        <f t="shared" si="43"/>
        <v>448729.12</v>
      </c>
      <c r="AA433" s="54">
        <f t="shared" si="43"/>
        <v>3392654.2700000005</v>
      </c>
      <c r="AB433" s="54">
        <f t="shared" si="43"/>
        <v>295357.06999999995</v>
      </c>
      <c r="AC433" s="54">
        <f t="shared" si="43"/>
        <v>10036326.57</v>
      </c>
      <c r="AD433" s="54">
        <f t="shared" si="43"/>
        <v>418938.13</v>
      </c>
      <c r="AE433" s="54">
        <f t="shared" si="43"/>
        <v>405180.52</v>
      </c>
      <c r="AG433" s="22"/>
    </row>
    <row r="434" spans="1:33" ht="15.95" customHeight="1" x14ac:dyDescent="0.2">
      <c r="A434" s="53">
        <v>62</v>
      </c>
      <c r="D434" s="31" t="s">
        <v>286</v>
      </c>
      <c r="E434" s="55">
        <f>E433/E432</f>
        <v>0.5915717622935337</v>
      </c>
      <c r="F434" s="55">
        <f>IFERROR(F433/F432,0)</f>
        <v>0.75543525295592651</v>
      </c>
      <c r="G434" s="55">
        <f t="shared" ref="G434:AE434" si="44">IFERROR(G433/G432,0)</f>
        <v>0.61073943894790961</v>
      </c>
      <c r="H434" s="55">
        <f t="shared" si="44"/>
        <v>0.46477451436850226</v>
      </c>
      <c r="I434" s="55">
        <f t="shared" si="44"/>
        <v>0.45804040793212658</v>
      </c>
      <c r="J434" s="55">
        <f t="shared" si="44"/>
        <v>0.58048834837741814</v>
      </c>
      <c r="K434" s="55">
        <f t="shared" si="44"/>
        <v>0.61806002248433078</v>
      </c>
      <c r="L434" s="55">
        <f t="shared" si="44"/>
        <v>0.55420850181056103</v>
      </c>
      <c r="M434" s="55">
        <f t="shared" si="44"/>
        <v>0</v>
      </c>
      <c r="N434" s="55">
        <f t="shared" si="44"/>
        <v>0.58207850016197205</v>
      </c>
      <c r="O434" s="55">
        <f t="shared" si="44"/>
        <v>0.56194498657537506</v>
      </c>
      <c r="P434" s="55">
        <f t="shared" si="44"/>
        <v>0.62012583849772507</v>
      </c>
      <c r="Q434" s="55">
        <f t="shared" si="44"/>
        <v>0.64201140454316208</v>
      </c>
      <c r="R434" s="55">
        <f t="shared" si="44"/>
        <v>0.58666299741380667</v>
      </c>
      <c r="S434" s="55">
        <f t="shared" si="44"/>
        <v>0.57518919922790712</v>
      </c>
      <c r="T434" s="55">
        <f t="shared" si="44"/>
        <v>0.60959317818097392</v>
      </c>
      <c r="U434" s="55">
        <f t="shared" si="44"/>
        <v>0.60163009579997506</v>
      </c>
      <c r="V434" s="55">
        <f t="shared" si="44"/>
        <v>0.58058418419611957</v>
      </c>
      <c r="W434" s="55">
        <f t="shared" si="44"/>
        <v>0.62113417797864434</v>
      </c>
      <c r="X434" s="55">
        <f t="shared" si="44"/>
        <v>0.62555953336402448</v>
      </c>
      <c r="Y434" s="55">
        <f t="shared" si="44"/>
        <v>0.55009397226420587</v>
      </c>
      <c r="Z434" s="55">
        <f t="shared" si="44"/>
        <v>0.53365004742243893</v>
      </c>
      <c r="AA434" s="55">
        <f t="shared" si="44"/>
        <v>0.5980264547223082</v>
      </c>
      <c r="AB434" s="55">
        <f t="shared" si="44"/>
        <v>0.65822989981483748</v>
      </c>
      <c r="AC434" s="55">
        <f t="shared" si="44"/>
        <v>0.64087429085378211</v>
      </c>
      <c r="AD434" s="55">
        <f t="shared" si="44"/>
        <v>0.52270722878227949</v>
      </c>
      <c r="AE434" s="55">
        <f t="shared" si="44"/>
        <v>0.40349619373361201</v>
      </c>
    </row>
    <row r="435" spans="1:33" ht="38.25" x14ac:dyDescent="0.2">
      <c r="A435" s="53">
        <v>63</v>
      </c>
      <c r="B435" s="56"/>
      <c r="D435" s="57" t="s">
        <v>418</v>
      </c>
      <c r="E435" s="58"/>
      <c r="F435" s="59"/>
      <c r="G435" s="60"/>
      <c r="H435" s="60"/>
      <c r="I435" s="60"/>
      <c r="J435" s="60"/>
      <c r="K435" s="60"/>
      <c r="L435" s="61"/>
      <c r="M435" s="60"/>
      <c r="N435" s="60"/>
      <c r="O435" s="60"/>
      <c r="P435" s="60"/>
      <c r="Q435" s="60"/>
      <c r="R435" s="60"/>
      <c r="S435" s="60"/>
      <c r="T435" s="60"/>
      <c r="U435" s="60"/>
      <c r="V435" s="60"/>
      <c r="W435" s="60"/>
      <c r="X435" s="60"/>
      <c r="Y435" s="60"/>
      <c r="Z435" s="60"/>
      <c r="AA435" s="60"/>
      <c r="AB435" s="60"/>
      <c r="AC435" s="60"/>
      <c r="AD435" s="60"/>
      <c r="AE435" s="60"/>
    </row>
    <row r="436" spans="1:33" x14ac:dyDescent="0.2">
      <c r="A436" s="62"/>
      <c r="D436" s="11"/>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row>
    <row r="437" spans="1:33" x14ac:dyDescent="0.2">
      <c r="A437" s="4"/>
    </row>
    <row r="438" spans="1:33" ht="32.25" customHeight="1" x14ac:dyDescent="0.2">
      <c r="A438" s="4"/>
    </row>
    <row r="439" spans="1:33" x14ac:dyDescent="0.2">
      <c r="A439" s="4"/>
    </row>
    <row r="440" spans="1:33" x14ac:dyDescent="0.2">
      <c r="A440" s="4"/>
    </row>
    <row r="441" spans="1:33" x14ac:dyDescent="0.2">
      <c r="A441" s="4"/>
    </row>
    <row r="442" spans="1:33" x14ac:dyDescent="0.2">
      <c r="A442" s="4"/>
    </row>
    <row r="443" spans="1:33" x14ac:dyDescent="0.2">
      <c r="A443" s="4"/>
    </row>
    <row r="444" spans="1:33" x14ac:dyDescent="0.2">
      <c r="A444" s="4"/>
    </row>
    <row r="445" spans="1:33" ht="18" customHeight="1" x14ac:dyDescent="0.2">
      <c r="A445" s="4"/>
    </row>
    <row r="446" spans="1:33" x14ac:dyDescent="0.2">
      <c r="A446" s="4"/>
    </row>
    <row r="447" spans="1:33" x14ac:dyDescent="0.2">
      <c r="A447" s="4"/>
    </row>
    <row r="448" spans="1:33" x14ac:dyDescent="0.2">
      <c r="A448" s="62"/>
    </row>
    <row r="449" spans="1:1" x14ac:dyDescent="0.2">
      <c r="A449" s="62"/>
    </row>
    <row r="450" spans="1:1" x14ac:dyDescent="0.2">
      <c r="A450" s="62"/>
    </row>
    <row r="451" spans="1:1" x14ac:dyDescent="0.2">
      <c r="A451" s="62"/>
    </row>
    <row r="452" spans="1:1" x14ac:dyDescent="0.2">
      <c r="A452" s="62"/>
    </row>
    <row r="453" spans="1:1" x14ac:dyDescent="0.2">
      <c r="A453" s="62"/>
    </row>
    <row r="454" spans="1:1" x14ac:dyDescent="0.2">
      <c r="A454" s="62"/>
    </row>
    <row r="455" spans="1:1" x14ac:dyDescent="0.2">
      <c r="A455" s="62"/>
    </row>
    <row r="456" spans="1:1" x14ac:dyDescent="0.2">
      <c r="A456" s="62"/>
    </row>
    <row r="457" spans="1:1" x14ac:dyDescent="0.2">
      <c r="A457" s="62"/>
    </row>
    <row r="458" spans="1:1" x14ac:dyDescent="0.2">
      <c r="A458" s="62"/>
    </row>
    <row r="459" spans="1:1" x14ac:dyDescent="0.2">
      <c r="A459" s="62"/>
    </row>
    <row r="460" spans="1:1" x14ac:dyDescent="0.2">
      <c r="A460" s="62"/>
    </row>
    <row r="461" spans="1:1" x14ac:dyDescent="0.2">
      <c r="A461" s="62"/>
    </row>
    <row r="462" spans="1:1" x14ac:dyDescent="0.2">
      <c r="A462" s="62"/>
    </row>
    <row r="463" spans="1:1" x14ac:dyDescent="0.2">
      <c r="A463" s="62"/>
    </row>
    <row r="464" spans="1:1" x14ac:dyDescent="0.2">
      <c r="A464" s="62"/>
    </row>
    <row r="465" spans="1:1" x14ac:dyDescent="0.2">
      <c r="A465" s="62"/>
    </row>
  </sheetData>
  <mergeCells count="2">
    <mergeCell ref="E1:R1"/>
    <mergeCell ref="D236:J236"/>
  </mergeCells>
  <conditionalFormatting sqref="AH10:AH234">
    <cfRule type="containsText" dxfId="0" priority="1" operator="containsText" text="FALSE">
      <formula>NOT(ISERROR(SEARCH("FALSE",AH10)))</formula>
    </cfRule>
  </conditionalFormatting>
  <pageMargins left="0" right="0" top="0.2" bottom="0.35" header="0.2" footer="0.2"/>
  <pageSetup paperSize="5" scale="42" fitToWidth="0" orientation="landscape" r:id="rId1"/>
  <headerFooter>
    <oddFooter>&amp;L&amp;9&amp;Z&amp;F&amp;R&amp;9&amp;D</oddFoot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25-26A Lead Sheet ATE</vt:lpstr>
      <vt:lpstr>'ROPS 25-26A Lead Sheet ATE'!Print_Area</vt:lpstr>
      <vt:lpstr>'ROPS 25-26A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Catalon, Marlyn </cp:lastModifiedBy>
  <cp:lastPrinted>2025-05-27T17:17:19Z</cp:lastPrinted>
  <dcterms:created xsi:type="dcterms:W3CDTF">2025-05-27T15:38:14Z</dcterms:created>
  <dcterms:modified xsi:type="dcterms:W3CDTF">2025-06-02T03:35:28Z</dcterms:modified>
</cp:coreProperties>
</file>